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135" tabRatio="710" activeTab="4"/>
  </bookViews>
  <sheets>
    <sheet name="Play distr &amp; Grn fee worksheet" sheetId="1" r:id="rId1"/>
    <sheet name="Data Entry" sheetId="2" r:id="rId2"/>
    <sheet name="Revenue changes" sheetId="3" r:id="rId3"/>
    <sheet name="Cost &amp; Benefit Analysis" sheetId="4" r:id="rId4"/>
    <sheet name="Simple form" sheetId="5" r:id="rId5"/>
  </sheets>
  <definedNames>
    <definedName name="_xlnm.Print_Area" localSheetId="3">'Cost &amp; Benefit Analysis'!$A$1:$M$46</definedName>
    <definedName name="_xlnm.Print_Area" localSheetId="1">'Data Entry'!$B$1:$K$41</definedName>
    <definedName name="_xlnm.Print_Area" localSheetId="0">'Play distr &amp; Grn fee worksheet'!$A$2:$L$31</definedName>
    <definedName name="_xlnm.Print_Area" localSheetId="2">'Revenue changes'!$A$1:$O$40</definedName>
    <definedName name="_xlnm.Print_Area" localSheetId="4">'Simple form'!$A$1:$M$46</definedName>
  </definedNames>
  <calcPr fullCalcOnLoad="1"/>
</workbook>
</file>

<file path=xl/sharedStrings.xml><?xml version="1.0" encoding="utf-8"?>
<sst xmlns="http://schemas.openxmlformats.org/spreadsheetml/2006/main" count="3253" uniqueCount="144">
  <si>
    <t>18 regular</t>
  </si>
  <si>
    <t>18 outing</t>
  </si>
  <si>
    <t>9 regular</t>
  </si>
  <si>
    <t>League</t>
  </si>
  <si>
    <t>Twilit/Disc</t>
  </si>
  <si>
    <t>Income</t>
  </si>
  <si>
    <t>Green &amp; Cart Fee</t>
  </si>
  <si>
    <t>Total</t>
  </si>
  <si>
    <t>18 MG avg</t>
  </si>
  <si>
    <t>Weekly Play</t>
  </si>
  <si>
    <t>Week income:</t>
  </si>
  <si>
    <t>Average receipt:</t>
  </si>
  <si>
    <t>18 Disc avg</t>
  </si>
  <si>
    <t>NORMAL OPERATIONS Daily Fee Play &amp; Income</t>
  </si>
  <si>
    <t>Cost and Benefit Analysis</t>
  </si>
  <si>
    <t>Cost Factors of In-House Aeration</t>
  </si>
  <si>
    <t>Cost of Dryject Contracted Aeration</t>
  </si>
  <si>
    <t>Labor Costs:</t>
  </si>
  <si>
    <t>Hours</t>
  </si>
  <si>
    <t>Rate</t>
  </si>
  <si>
    <t>Extension</t>
  </si>
  <si>
    <t>Service Cost</t>
  </si>
  <si>
    <t>Spacing</t>
  </si>
  <si>
    <t>Labor for Coring</t>
  </si>
  <si>
    <t>3 X 3</t>
  </si>
  <si>
    <t>Labor for Cleanup of cores</t>
  </si>
  <si>
    <t>Labor for applying topdressing</t>
  </si>
  <si>
    <t>Labor to brush topdressing in</t>
  </si>
  <si>
    <t>Labor for supplemental irrigation</t>
  </si>
  <si>
    <t>Labor for sharpening of cutting units</t>
  </si>
  <si>
    <t>Total Labor for In-House Aeration------&gt;</t>
  </si>
  <si>
    <t>Labor for Amendment hauling</t>
  </si>
  <si>
    <t xml:space="preserve">   Material, Parts and Maintenance Costs</t>
  </si>
  <si>
    <t>Quantity</t>
  </si>
  <si>
    <t>Labor for Brushing Sand In</t>
  </si>
  <si>
    <t>Cost of Topdressing Material</t>
  </si>
  <si>
    <t>Labor for Mower Maintenance</t>
  </si>
  <si>
    <t>Fuel Cost</t>
  </si>
  <si>
    <t>Aerator Repairs and Maintenance</t>
  </si>
  <si>
    <t>Core Harvester Repair and Maintenance</t>
  </si>
  <si>
    <t>Material and Parts Costs</t>
  </si>
  <si>
    <t>Brush Unit Repair and Maintenance</t>
  </si>
  <si>
    <t>Hauling Vehicles</t>
  </si>
  <si>
    <t>Cost of Repair (parts) cutting units</t>
  </si>
  <si>
    <t>DryJect Machines</t>
  </si>
  <si>
    <t>Total Material, Parts and Maintenance---&gt;</t>
  </si>
  <si>
    <t xml:space="preserve">      Revenue Losses</t>
  </si>
  <si>
    <t>Sand/Soil Amendment Cost</t>
  </si>
  <si>
    <t>Rounds</t>
  </si>
  <si>
    <t>Cost per Round</t>
  </si>
  <si>
    <t>Food/Beverage</t>
  </si>
  <si>
    <t>Average Sale</t>
  </si>
  <si>
    <t>Total Revenue Losses------&gt;</t>
  </si>
  <si>
    <t>Total Cost of In-House Aeration-----------&gt;</t>
  </si>
  <si>
    <t>Negative: The players that do play will not have a nice golf experience!</t>
  </si>
  <si>
    <t>In-House Aeration</t>
  </si>
  <si>
    <t>Enter Your data</t>
  </si>
  <si>
    <t>Avg Receipt</t>
  </si>
  <si>
    <t>Days Effected</t>
  </si>
  <si>
    <t>Green Fee &amp; Cart</t>
  </si>
  <si>
    <t>Discounts</t>
  </si>
  <si>
    <t>Total Material and Parts - DryJect------&gt;</t>
  </si>
  <si>
    <t>Average Discount</t>
  </si>
  <si>
    <t>Golfers</t>
  </si>
  <si>
    <t>F&amp;B Capture %</t>
  </si>
  <si>
    <t>F&amp;B COGS &amp; Other cost %</t>
  </si>
  <si>
    <t>Food/Beverage Gross Profit Loss------&gt;</t>
  </si>
  <si>
    <t>Plus: Happy players on the course quickly with high quality greens!</t>
  </si>
  <si>
    <t xml:space="preserve"> Less stress on the maintenance crew which can focus on other course needs!</t>
  </si>
  <si>
    <t>Total Labor for DryJect-------&gt;</t>
  </si>
  <si>
    <t>Total Services Cost-------&gt;</t>
  </si>
  <si>
    <t>Total Cost of DryJect Aeration------------&gt;</t>
  </si>
  <si>
    <t>Vs. DryJect</t>
  </si>
  <si>
    <t>per 1,000</t>
  </si>
  <si>
    <t>lbs</t>
  </si>
  <si>
    <t>tons</t>
  </si>
  <si>
    <t>3 X 2</t>
  </si>
  <si>
    <t xml:space="preserve"> Excellent agronomic benefits!</t>
  </si>
  <si>
    <t>Weekday</t>
  </si>
  <si>
    <t>Weekend</t>
  </si>
  <si>
    <t>Start date:</t>
  </si>
  <si>
    <t>Friday</t>
  </si>
  <si>
    <t>Rounds per week:</t>
  </si>
  <si>
    <t>rounds</t>
  </si>
  <si>
    <t>income</t>
  </si>
  <si>
    <t>round loss %</t>
  </si>
  <si>
    <t>Impact Days</t>
  </si>
  <si>
    <t>Check</t>
  </si>
  <si>
    <t>discount %</t>
  </si>
  <si>
    <t>DryJect</t>
  </si>
  <si>
    <t>with soil amendment</t>
  </si>
  <si>
    <t>Change from Normal Operations:</t>
  </si>
  <si>
    <t>Change from Core Aerate:</t>
  </si>
  <si>
    <t>Loss From Normal:</t>
  </si>
  <si>
    <t>Gain From Coreing:</t>
  </si>
  <si>
    <t>Core Aerate</t>
  </si>
  <si>
    <t>Heay Topdress</t>
  </si>
  <si>
    <t>Normal</t>
  </si>
  <si>
    <t>Operations</t>
  </si>
  <si>
    <t>sand calc</t>
  </si>
  <si>
    <r>
      <t xml:space="preserve"> Customizable rootzone amending includes multiple types of materials in </t>
    </r>
    <r>
      <rPr>
        <b/>
        <sz val="10"/>
        <rFont val="Arial"/>
        <family val="2"/>
      </rPr>
      <t>one</t>
    </r>
    <r>
      <rPr>
        <sz val="11"/>
        <color theme="1"/>
        <rFont val="Calibri"/>
        <family val="2"/>
      </rPr>
      <t xml:space="preserve"> pass!</t>
    </r>
  </si>
  <si>
    <t>Cost / sq ft</t>
  </si>
  <si>
    <t># Square Feet</t>
  </si>
  <si>
    <t>Mobilization to Job site (+ $25 for booster pump)</t>
  </si>
  <si>
    <t xml:space="preserve">Monday </t>
  </si>
  <si>
    <t>Tuesday</t>
  </si>
  <si>
    <t>Thursday</t>
  </si>
  <si>
    <t>Saturday</t>
  </si>
  <si>
    <t>Sunday</t>
  </si>
  <si>
    <t>Wed</t>
  </si>
  <si>
    <r>
      <t xml:space="preserve">Round Loss % = </t>
    </r>
    <r>
      <rPr>
        <sz val="11"/>
        <color theme="1"/>
        <rFont val="Calibri"/>
        <family val="2"/>
      </rPr>
      <t>Estimated loss of play due to each method of aeration.</t>
    </r>
  </si>
  <si>
    <t>Course Name:</t>
  </si>
  <si>
    <t>DryJect Vs. Core Aeration Revenue Recapture</t>
  </si>
  <si>
    <t>Projected impact days:</t>
  </si>
  <si>
    <r>
      <t xml:space="preserve">Discount % = </t>
    </r>
    <r>
      <rPr>
        <sz val="11"/>
        <color theme="1"/>
        <rFont val="Calibri"/>
        <family val="2"/>
      </rPr>
      <t>Anticipated level of discount to compensate for deteriorated putting conditions &amp; attract golfers.</t>
    </r>
  </si>
  <si>
    <t>with amendment</t>
  </si>
  <si>
    <r>
      <t>Projected Impact Days = T</t>
    </r>
    <r>
      <rPr>
        <sz val="11"/>
        <color theme="1"/>
        <rFont val="Calibri"/>
        <family val="2"/>
      </rPr>
      <t>he number of days anticipated that the greens will not be 100% after aeration.</t>
    </r>
  </si>
  <si>
    <r>
      <t xml:space="preserve">Average </t>
    </r>
    <r>
      <rPr>
        <b/>
        <sz val="11"/>
        <color indexed="8"/>
        <rFont val="Calibri"/>
        <family val="2"/>
      </rPr>
      <t>Weekday</t>
    </r>
    <r>
      <rPr>
        <sz val="11"/>
        <color theme="1"/>
        <rFont val="Calibri"/>
        <family val="2"/>
      </rPr>
      <t xml:space="preserve"> play distribution:</t>
    </r>
  </si>
  <si>
    <r>
      <t xml:space="preserve">Average </t>
    </r>
    <r>
      <rPr>
        <b/>
        <sz val="11"/>
        <color indexed="8"/>
        <rFont val="Calibri"/>
        <family val="2"/>
      </rPr>
      <t>Friday</t>
    </r>
    <r>
      <rPr>
        <sz val="11"/>
        <color theme="1"/>
        <rFont val="Calibri"/>
        <family val="2"/>
      </rPr>
      <t xml:space="preserve"> play distribution:</t>
    </r>
  </si>
  <si>
    <r>
      <t xml:space="preserve">Average </t>
    </r>
    <r>
      <rPr>
        <b/>
        <sz val="11"/>
        <color indexed="8"/>
        <rFont val="Calibri"/>
        <family val="2"/>
      </rPr>
      <t>Weekend</t>
    </r>
    <r>
      <rPr>
        <sz val="11"/>
        <color theme="1"/>
        <rFont val="Calibri"/>
        <family val="2"/>
      </rPr>
      <t xml:space="preserve"> play distribution:</t>
    </r>
  </si>
  <si>
    <t>Check:</t>
  </si>
  <si>
    <t>Heavy Topdress</t>
  </si>
  <si>
    <t>First day is heaviest discount due to day of actual aeration. If closed all day type in 100%.</t>
  </si>
  <si>
    <t>Play Distrib.</t>
  </si>
  <si>
    <t>MG = Member's Guest</t>
  </si>
  <si>
    <t>18 Disc avg = Any 18 hole round sold for less than the days "rack rate"</t>
  </si>
  <si>
    <t>18 Regular = Highest rate of the day</t>
  </si>
  <si>
    <t>Wkday</t>
  </si>
  <si>
    <t>Wkend</t>
  </si>
  <si>
    <t>Play Distri / day</t>
  </si>
  <si>
    <t>Enter Monday, Friday, &amp; Sat only, Tue - Thur will be same as Monday, Sunday same as Saturday.</t>
  </si>
  <si>
    <t>Distrib.of play</t>
  </si>
  <si>
    <t>save:</t>
  </si>
  <si>
    <t>Rounds Lost</t>
  </si>
  <si>
    <r>
      <t xml:space="preserve">DryJect Aeration on </t>
    </r>
    <r>
      <rPr>
        <b/>
        <u val="single"/>
        <sz val="10"/>
        <rFont val="Arial"/>
        <family val="2"/>
      </rPr>
      <t>your</t>
    </r>
    <r>
      <rPr>
        <sz val="11"/>
        <color theme="1"/>
        <rFont val="Calibri"/>
        <family val="2"/>
      </rPr>
      <t xml:space="preserve"> course</t>
    </r>
  </si>
  <si>
    <t>Negative: The process and aftermath consume large amounts of crew resources</t>
  </si>
  <si>
    <t>Total Normal Rounds</t>
  </si>
  <si>
    <t>Rounds:</t>
  </si>
  <si>
    <t>Negative: The process is can be stressful to the turf</t>
  </si>
  <si>
    <t>Days Of Normal Week Play distribution:</t>
  </si>
  <si>
    <t>Normal Rounds per week:</t>
  </si>
  <si>
    <t>High price venue</t>
  </si>
  <si>
    <t>% of highest weekend rate</t>
  </si>
  <si>
    <t>Simple Form Cost per round use 55 - 60% of the courses highest weekend rate for close approximation.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</si>
</sst>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mmm\-yyyy"/>
    <numFmt numFmtId="168" formatCode="_(* #,##0.0_);_(* \(#,##0.0\);_(* &quot;-&quot;??_);_(@_)"/>
    <numFmt numFmtId="169" formatCode="_(* #,##0_);_(* \(#,##0\);_(* &quot;-&quot;??_);_(@_)"/>
    <numFmt numFmtId="170" formatCode="[$$-409]#,##0.00;[Red]\-[$$-409]#,##0.00"/>
    <numFmt numFmtId="171" formatCode="[$$-409]#,##0.000;[Red]\-[$$-409]#,##0.000"/>
    <numFmt numFmtId="172" formatCode="[$$-409]#,##0.00;[Red][$$-409]#,##0.00"/>
    <numFmt numFmtId="173" formatCode="[$-409]dddd\,\ mmmm\ d\,\ yyyy"/>
    <numFmt numFmtId="174" formatCode="0.0"/>
    <numFmt numFmtId="175" formatCode="0.0%"/>
    <numFmt numFmtId="176" formatCode="0.000%"/>
    <numFmt numFmtId="177" formatCode="0.0000%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* #,##0.0_);_(* \(#,##0.0\);_(* &quot;-&quot;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24"/>
      <color indexed="17"/>
      <name val="Verdana"/>
      <family val="2"/>
    </font>
    <font>
      <b/>
      <sz val="14"/>
      <name val="Liberation Serif;Times New Roma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4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0" fontId="0" fillId="0" borderId="18" xfId="0" applyNumberFormat="1" applyFont="1" applyBorder="1" applyAlignment="1">
      <alignment horizontal="center"/>
    </xf>
    <xf numFmtId="0" fontId="0" fillId="33" borderId="18" xfId="0" applyFill="1" applyBorder="1" applyAlignment="1">
      <alignment horizontal="center"/>
    </xf>
    <xf numFmtId="170" fontId="0" fillId="33" borderId="18" xfId="0" applyNumberFormat="1" applyFill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34" borderId="22" xfId="0" applyNumberFormat="1" applyFill="1" applyBorder="1" applyAlignment="1">
      <alignment horizontal="center"/>
    </xf>
    <xf numFmtId="170" fontId="0" fillId="0" borderId="0" xfId="0" applyNumberFormat="1" applyAlignment="1">
      <alignment/>
    </xf>
    <xf numFmtId="170" fontId="0" fillId="35" borderId="22" xfId="0" applyNumberFormat="1" applyFill="1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50" fillId="0" borderId="11" xfId="44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9" fontId="50" fillId="0" borderId="23" xfId="57" applyFont="1" applyBorder="1" applyAlignment="1">
      <alignment/>
    </xf>
    <xf numFmtId="0" fontId="0" fillId="0" borderId="0" xfId="0" applyAlignment="1">
      <alignment horizontal="center" wrapText="1"/>
    </xf>
    <xf numFmtId="1" fontId="0" fillId="33" borderId="19" xfId="0" applyNumberForma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170" fontId="50" fillId="33" borderId="18" xfId="0" applyNumberFormat="1" applyFont="1" applyFill="1" applyBorder="1" applyAlignment="1">
      <alignment horizontal="center"/>
    </xf>
    <xf numFmtId="171" fontId="50" fillId="0" borderId="18" xfId="0" applyNumberFormat="1" applyFont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57" applyFont="1" applyAlignment="1">
      <alignment/>
    </xf>
    <xf numFmtId="9" fontId="0" fillId="0" borderId="0" xfId="57" applyFont="1" applyBorder="1" applyAlignment="1">
      <alignment/>
    </xf>
    <xf numFmtId="170" fontId="50" fillId="33" borderId="19" xfId="0" applyNumberFormat="1" applyFont="1" applyFill="1" applyBorder="1" applyAlignment="1">
      <alignment horizontal="center"/>
    </xf>
    <xf numFmtId="9" fontId="50" fillId="0" borderId="0" xfId="57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74" fontId="0" fillId="0" borderId="0" xfId="0" applyNumberFormat="1" applyAlignment="1">
      <alignment/>
    </xf>
    <xf numFmtId="3" fontId="50" fillId="36" borderId="18" xfId="0" applyNumberFormat="1" applyFont="1" applyFill="1" applyBorder="1" applyAlignment="1">
      <alignment horizontal="center"/>
    </xf>
    <xf numFmtId="3" fontId="0" fillId="36" borderId="18" xfId="0" applyNumberFormat="1" applyFill="1" applyBorder="1" applyAlignment="1">
      <alignment horizontal="center"/>
    </xf>
    <xf numFmtId="0" fontId="50" fillId="36" borderId="18" xfId="0" applyFont="1" applyFill="1" applyBorder="1" applyAlignment="1">
      <alignment horizontal="center"/>
    </xf>
    <xf numFmtId="170" fontId="50" fillId="36" borderId="18" xfId="0" applyNumberFormat="1" applyFont="1" applyFill="1" applyBorder="1" applyAlignment="1">
      <alignment horizontal="center"/>
    </xf>
    <xf numFmtId="0" fontId="50" fillId="36" borderId="24" xfId="0" applyFont="1" applyFill="1" applyBorder="1" applyAlignment="1">
      <alignment horizontal="center"/>
    </xf>
    <xf numFmtId="170" fontId="50" fillId="36" borderId="24" xfId="0" applyNumberFormat="1" applyFont="1" applyFill="1" applyBorder="1" applyAlignment="1">
      <alignment horizontal="center"/>
    </xf>
    <xf numFmtId="1" fontId="0" fillId="36" borderId="19" xfId="0" applyNumberFormat="1" applyFill="1" applyBorder="1" applyAlignment="1">
      <alignment horizontal="center"/>
    </xf>
    <xf numFmtId="170" fontId="0" fillId="36" borderId="18" xfId="0" applyNumberFormat="1" applyFill="1" applyBorder="1" applyAlignment="1">
      <alignment horizontal="center"/>
    </xf>
    <xf numFmtId="170" fontId="50" fillId="36" borderId="19" xfId="0" applyNumberFormat="1" applyFont="1" applyFill="1" applyBorder="1" applyAlignment="1">
      <alignment horizontal="center"/>
    </xf>
    <xf numFmtId="1" fontId="0" fillId="36" borderId="1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Border="1" applyAlignment="1">
      <alignment horizontal="center"/>
    </xf>
    <xf numFmtId="175" fontId="0" fillId="0" borderId="0" xfId="57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57" applyNumberFormat="1" applyFont="1" applyAlignment="1">
      <alignment horizontal="center"/>
    </xf>
    <xf numFmtId="175" fontId="50" fillId="0" borderId="0" xfId="57" applyNumberFormat="1" applyFont="1" applyAlignment="1">
      <alignment horizontal="center"/>
    </xf>
    <xf numFmtId="43" fontId="0" fillId="0" borderId="0" xfId="42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37" borderId="29" xfId="0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9" fontId="50" fillId="0" borderId="0" xfId="57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4" fontId="50" fillId="0" borderId="30" xfId="44" applyFont="1" applyBorder="1" applyAlignment="1">
      <alignment/>
    </xf>
    <xf numFmtId="44" fontId="50" fillId="0" borderId="31" xfId="44" applyFont="1" applyBorder="1" applyAlignment="1">
      <alignment/>
    </xf>
    <xf numFmtId="175" fontId="28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9" fontId="54" fillId="0" borderId="0" xfId="57" applyFont="1" applyAlignment="1">
      <alignment horizontal="center"/>
    </xf>
    <xf numFmtId="169" fontId="50" fillId="0" borderId="23" xfId="42" applyNumberFormat="1" applyFont="1" applyBorder="1" applyAlignment="1">
      <alignment/>
    </xf>
    <xf numFmtId="0" fontId="0" fillId="0" borderId="26" xfId="0" applyBorder="1" applyAlignment="1">
      <alignment horizontal="center" wrapText="1"/>
    </xf>
    <xf numFmtId="0" fontId="49" fillId="0" borderId="0" xfId="0" applyFont="1" applyAlignment="1">
      <alignment horizontal="left"/>
    </xf>
    <xf numFmtId="0" fontId="49" fillId="0" borderId="11" xfId="0" applyFont="1" applyBorder="1" applyAlignment="1">
      <alignment horizontal="left"/>
    </xf>
    <xf numFmtId="44" fontId="49" fillId="0" borderId="0" xfId="44" applyFont="1" applyAlignment="1">
      <alignment horizontal="center"/>
    </xf>
    <xf numFmtId="44" fontId="49" fillId="0" borderId="0" xfId="0" applyNumberFormat="1" applyFont="1" applyAlignment="1">
      <alignment horizontal="center"/>
    </xf>
    <xf numFmtId="0" fontId="49" fillId="0" borderId="13" xfId="0" applyFont="1" applyBorder="1" applyAlignment="1">
      <alignment horizontal="left"/>
    </xf>
    <xf numFmtId="44" fontId="0" fillId="0" borderId="11" xfId="0" applyNumberFormat="1" applyBorder="1" applyAlignment="1">
      <alignment/>
    </xf>
    <xf numFmtId="44" fontId="0" fillId="0" borderId="11" xfId="44" applyFont="1" applyBorder="1" applyAlignment="1">
      <alignment/>
    </xf>
    <xf numFmtId="0" fontId="49" fillId="0" borderId="3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169" fontId="50" fillId="0" borderId="0" xfId="42" applyNumberFormat="1" applyFont="1" applyBorder="1" applyAlignment="1">
      <alignment/>
    </xf>
    <xf numFmtId="0" fontId="49" fillId="0" borderId="11" xfId="0" applyFont="1" applyBorder="1" applyAlignment="1">
      <alignment horizontal="center"/>
    </xf>
    <xf numFmtId="44" fontId="50" fillId="0" borderId="0" xfId="44" applyFont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NumberFormat="1" applyFont="1" applyAlignment="1">
      <alignment horizontal="center"/>
    </xf>
    <xf numFmtId="0" fontId="50" fillId="0" borderId="11" xfId="0" applyFont="1" applyBorder="1" applyAlignment="1">
      <alignment/>
    </xf>
    <xf numFmtId="0" fontId="52" fillId="0" borderId="0" xfId="0" applyNumberFormat="1" applyFont="1" applyAlignment="1">
      <alignment/>
    </xf>
    <xf numFmtId="0" fontId="56" fillId="0" borderId="0" xfId="0" applyFont="1" applyAlignment="1">
      <alignment/>
    </xf>
    <xf numFmtId="44" fontId="28" fillId="0" borderId="30" xfId="44" applyFont="1" applyBorder="1" applyAlignment="1">
      <alignment/>
    </xf>
    <xf numFmtId="169" fontId="28" fillId="0" borderId="23" xfId="42" applyNumberFormat="1" applyFont="1" applyBorder="1" applyAlignment="1">
      <alignment/>
    </xf>
    <xf numFmtId="0" fontId="32" fillId="0" borderId="23" xfId="0" applyFont="1" applyBorder="1" applyAlignment="1">
      <alignment horizontal="center"/>
    </xf>
    <xf numFmtId="166" fontId="28" fillId="0" borderId="33" xfId="0" applyNumberFormat="1" applyFont="1" applyBorder="1" applyAlignment="1">
      <alignment horizontal="center"/>
    </xf>
    <xf numFmtId="44" fontId="0" fillId="0" borderId="0" xfId="44" applyFont="1" applyBorder="1" applyAlignment="1">
      <alignment/>
    </xf>
    <xf numFmtId="175" fontId="28" fillId="0" borderId="0" xfId="57" applyNumberFormat="1" applyFont="1" applyAlignment="1">
      <alignment horizontal="center"/>
    </xf>
    <xf numFmtId="175" fontId="28" fillId="0" borderId="12" xfId="57" applyNumberFormat="1" applyFont="1" applyBorder="1" applyAlignment="1">
      <alignment horizontal="center"/>
    </xf>
    <xf numFmtId="175" fontId="28" fillId="0" borderId="23" xfId="57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9" fillId="0" borderId="12" xfId="0" applyFont="1" applyBorder="1" applyAlignment="1">
      <alignment vertical="center"/>
    </xf>
    <xf numFmtId="0" fontId="54" fillId="0" borderId="23" xfId="0" applyFont="1" applyBorder="1" applyAlignment="1">
      <alignment horizontal="center" vertical="center"/>
    </xf>
    <xf numFmtId="9" fontId="28" fillId="0" borderId="0" xfId="57" applyFont="1" applyAlignment="1">
      <alignment horizontal="center"/>
    </xf>
    <xf numFmtId="0" fontId="51" fillId="0" borderId="0" xfId="0" applyFont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166" fontId="28" fillId="0" borderId="0" xfId="0" applyNumberFormat="1" applyFont="1" applyAlignment="1">
      <alignment horizontal="center"/>
    </xf>
    <xf numFmtId="179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175" fontId="0" fillId="0" borderId="28" xfId="57" applyNumberFormat="1" applyFont="1" applyBorder="1" applyAlignment="1">
      <alignment/>
    </xf>
    <xf numFmtId="0" fontId="0" fillId="0" borderId="29" xfId="0" applyBorder="1" applyAlignment="1">
      <alignment/>
    </xf>
    <xf numFmtId="175" fontId="0" fillId="0" borderId="30" xfId="0" applyNumberFormat="1" applyBorder="1" applyAlignment="1">
      <alignment/>
    </xf>
    <xf numFmtId="175" fontId="0" fillId="0" borderId="31" xfId="57" applyNumberFormat="1" applyFont="1" applyBorder="1" applyAlignment="1">
      <alignment/>
    </xf>
    <xf numFmtId="169" fontId="0" fillId="0" borderId="0" xfId="42" applyNumberFormat="1" applyFont="1" applyBorder="1" applyAlignment="1">
      <alignment horizontal="center"/>
    </xf>
    <xf numFmtId="169" fontId="0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"/>
    </xf>
    <xf numFmtId="169" fontId="0" fillId="0" borderId="10" xfId="42" applyNumberFormat="1" applyFont="1" applyBorder="1" applyAlignment="1">
      <alignment horizontal="center"/>
    </xf>
    <xf numFmtId="169" fontId="0" fillId="0" borderId="10" xfId="44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0" fillId="0" borderId="0" xfId="42" applyNumberFormat="1" applyFont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49" fillId="0" borderId="13" xfId="0" applyNumberFormat="1" applyFont="1" applyBorder="1" applyAlignment="1">
      <alignment horizontal="center"/>
    </xf>
    <xf numFmtId="169" fontId="50" fillId="0" borderId="23" xfId="42" applyNumberFormat="1" applyFont="1" applyBorder="1" applyAlignment="1">
      <alignment/>
    </xf>
    <xf numFmtId="10" fontId="50" fillId="0" borderId="0" xfId="57" applyNumberFormat="1" applyFont="1" applyAlignment="1">
      <alignment horizontal="center"/>
    </xf>
    <xf numFmtId="169" fontId="33" fillId="0" borderId="0" xfId="42" applyNumberFormat="1" applyFont="1" applyBorder="1" applyAlignment="1">
      <alignment horizontal="left"/>
    </xf>
    <xf numFmtId="169" fontId="28" fillId="0" borderId="0" xfId="42" applyNumberFormat="1" applyFont="1" applyAlignment="1">
      <alignment horizontal="center"/>
    </xf>
    <xf numFmtId="0" fontId="53" fillId="0" borderId="11" xfId="0" applyFont="1" applyBorder="1" applyAlignment="1">
      <alignment/>
    </xf>
    <xf numFmtId="170" fontId="28" fillId="36" borderId="19" xfId="0" applyNumberFormat="1" applyFont="1" applyFill="1" applyBorder="1" applyAlignment="1">
      <alignment horizontal="center"/>
    </xf>
    <xf numFmtId="169" fontId="28" fillId="0" borderId="23" xfId="42" applyNumberFormat="1" applyFont="1" applyBorder="1" applyAlignment="1">
      <alignment/>
    </xf>
    <xf numFmtId="175" fontId="0" fillId="0" borderId="0" xfId="57" applyNumberFormat="1" applyFont="1" applyAlignment="1">
      <alignment horizontal="center"/>
    </xf>
    <xf numFmtId="170" fontId="28" fillId="0" borderId="18" xfId="0" applyNumberFormat="1" applyFont="1" applyBorder="1" applyAlignment="1">
      <alignment horizontal="center"/>
    </xf>
    <xf numFmtId="9" fontId="0" fillId="0" borderId="0" xfId="57" applyFont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0" xfId="0" applyFont="1" applyAlignment="1">
      <alignment horizontal="center"/>
    </xf>
    <xf numFmtId="166" fontId="54" fillId="0" borderId="26" xfId="0" applyNumberFormat="1" applyFont="1" applyBorder="1" applyAlignment="1">
      <alignment horizontal="center"/>
    </xf>
    <xf numFmtId="166" fontId="54" fillId="0" borderId="31" xfId="0" applyNumberFormat="1" applyFont="1" applyBorder="1" applyAlignment="1">
      <alignment horizontal="center"/>
    </xf>
    <xf numFmtId="175" fontId="50" fillId="0" borderId="0" xfId="57" applyNumberFormat="1" applyFont="1" applyAlignment="1">
      <alignment horizontal="center" wrapText="1"/>
    </xf>
    <xf numFmtId="175" fontId="50" fillId="0" borderId="30" xfId="57" applyNumberFormat="1" applyFont="1" applyBorder="1" applyAlignment="1">
      <alignment horizontal="center" wrapText="1"/>
    </xf>
    <xf numFmtId="0" fontId="49" fillId="0" borderId="4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28575</xdr:rowOff>
    </xdr:from>
    <xdr:to>
      <xdr:col>14</xdr:col>
      <xdr:colOff>247650</xdr:colOff>
      <xdr:row>3</xdr:row>
      <xdr:rowOff>76200</xdr:rowOff>
    </xdr:to>
    <xdr:pic>
      <xdr:nvPicPr>
        <xdr:cNvPr id="1" name="Picture 1" descr="DryJect-Logo-Color-1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28575"/>
          <a:ext cx="1438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66675</xdr:colOff>
      <xdr:row>3</xdr:row>
      <xdr:rowOff>0</xdr:rowOff>
    </xdr:to>
    <xdr:pic>
      <xdr:nvPicPr>
        <xdr:cNvPr id="1" name="Picture 1" descr="DryJect-Logo-Color-1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33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2</xdr:row>
      <xdr:rowOff>57150</xdr:rowOff>
    </xdr:to>
    <xdr:pic>
      <xdr:nvPicPr>
        <xdr:cNvPr id="1" name="Picture 1" descr="DryJect-Logo-Color-1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zoomScale="90" zoomScaleNormal="90" zoomScalePageLayoutView="0" workbookViewId="0" topLeftCell="A1">
      <selection activeCell="B34" sqref="B34"/>
    </sheetView>
  </sheetViews>
  <sheetFormatPr defaultColWidth="9.140625" defaultRowHeight="15"/>
  <cols>
    <col min="1" max="1" width="28.28125" style="0" customWidth="1"/>
    <col min="2" max="8" width="11.00390625" style="0" customWidth="1"/>
    <col min="9" max="9" width="12.140625" style="0" customWidth="1"/>
    <col min="10" max="12" width="8.421875" style="0" customWidth="1"/>
    <col min="13" max="13" width="10.140625" style="0" customWidth="1"/>
  </cols>
  <sheetData>
    <row r="2" ht="21">
      <c r="A2" s="7" t="s">
        <v>13</v>
      </c>
    </row>
    <row r="3" spans="1:6" ht="23.25">
      <c r="A3" s="40" t="s">
        <v>56</v>
      </c>
      <c r="F3" s="128" t="str">
        <f>'Data Entry'!I1</f>
        <v>High price venue</v>
      </c>
    </row>
    <row r="4" spans="2:12" ht="40.5" customHeight="1" thickBot="1">
      <c r="B4" s="2" t="s">
        <v>0</v>
      </c>
      <c r="C4" s="2" t="s">
        <v>8</v>
      </c>
      <c r="D4" s="2" t="s">
        <v>12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7</v>
      </c>
      <c r="J4" s="41" t="s">
        <v>57</v>
      </c>
      <c r="K4" s="41" t="s">
        <v>57</v>
      </c>
      <c r="L4" s="41" t="s">
        <v>129</v>
      </c>
    </row>
    <row r="5" spans="1:12" ht="15">
      <c r="A5" s="149">
        <f>'Data Entry'!B17</f>
        <v>42492</v>
      </c>
      <c r="B5" s="38">
        <v>30</v>
      </c>
      <c r="C5" s="38">
        <v>2</v>
      </c>
      <c r="D5" s="38">
        <v>16</v>
      </c>
      <c r="E5" s="38">
        <v>30</v>
      </c>
      <c r="F5" s="38">
        <v>12</v>
      </c>
      <c r="G5" s="38">
        <v>26</v>
      </c>
      <c r="H5" s="38">
        <v>5</v>
      </c>
      <c r="I5">
        <f>SUM(B5:H5)</f>
        <v>121</v>
      </c>
      <c r="L5" s="83">
        <f>I5/B$27</f>
        <v>0.11172668513388735</v>
      </c>
    </row>
    <row r="6" spans="1:12" ht="15">
      <c r="A6" s="149" t="s">
        <v>6</v>
      </c>
      <c r="B6" s="37">
        <v>59</v>
      </c>
      <c r="C6" s="37">
        <v>46</v>
      </c>
      <c r="D6" s="37">
        <v>45</v>
      </c>
      <c r="E6" s="37">
        <v>55</v>
      </c>
      <c r="F6" s="37">
        <v>35</v>
      </c>
      <c r="G6" s="37">
        <v>25</v>
      </c>
      <c r="H6" s="37">
        <v>23</v>
      </c>
      <c r="I6" s="3"/>
      <c r="L6" s="84"/>
    </row>
    <row r="7" spans="1:12" ht="15">
      <c r="A7" s="149" t="s">
        <v>5</v>
      </c>
      <c r="B7" s="4">
        <f>B6*B5</f>
        <v>1770</v>
      </c>
      <c r="C7" s="4">
        <f aca="true" t="shared" si="0" ref="C7:H7">C6*C5</f>
        <v>92</v>
      </c>
      <c r="D7" s="4">
        <f t="shared" si="0"/>
        <v>720</v>
      </c>
      <c r="E7" s="4">
        <f t="shared" si="0"/>
        <v>1650</v>
      </c>
      <c r="F7" s="4">
        <f t="shared" si="0"/>
        <v>420</v>
      </c>
      <c r="G7" s="4">
        <f t="shared" si="0"/>
        <v>650</v>
      </c>
      <c r="H7" s="4">
        <f t="shared" si="0"/>
        <v>115</v>
      </c>
      <c r="I7" s="4">
        <f>SUM(B7:H7)</f>
        <v>5417</v>
      </c>
      <c r="J7" s="4">
        <f>I7/I5</f>
        <v>44.768595041322314</v>
      </c>
      <c r="L7" s="84"/>
    </row>
    <row r="8" spans="1:12" ht="15">
      <c r="A8" s="149">
        <f>A5+1</f>
        <v>42493</v>
      </c>
      <c r="B8" s="38">
        <v>32</v>
      </c>
      <c r="C8" s="38">
        <v>3</v>
      </c>
      <c r="D8" s="38">
        <v>18</v>
      </c>
      <c r="E8" s="38">
        <v>36</v>
      </c>
      <c r="F8" s="38">
        <v>14</v>
      </c>
      <c r="G8" s="38">
        <v>26</v>
      </c>
      <c r="H8" s="38">
        <v>6</v>
      </c>
      <c r="I8">
        <f>SUM(B8:H8)</f>
        <v>135</v>
      </c>
      <c r="L8" s="83">
        <f>I8/B$27</f>
        <v>0.12465373961218837</v>
      </c>
    </row>
    <row r="9" spans="1:12" ht="15">
      <c r="A9" s="149" t="s">
        <v>6</v>
      </c>
      <c r="B9" s="37">
        <v>59</v>
      </c>
      <c r="C9" s="37">
        <v>46</v>
      </c>
      <c r="D9" s="37">
        <v>45</v>
      </c>
      <c r="E9" s="37">
        <v>55</v>
      </c>
      <c r="F9" s="37">
        <v>35</v>
      </c>
      <c r="G9" s="37">
        <v>25</v>
      </c>
      <c r="H9" s="37">
        <v>23</v>
      </c>
      <c r="I9" s="3"/>
      <c r="L9" s="84"/>
    </row>
    <row r="10" spans="1:12" ht="15">
      <c r="A10" s="149" t="s">
        <v>5</v>
      </c>
      <c r="B10" s="4">
        <f aca="true" t="shared" si="1" ref="B10:H10">B9*B8</f>
        <v>1888</v>
      </c>
      <c r="C10" s="4">
        <f t="shared" si="1"/>
        <v>138</v>
      </c>
      <c r="D10" s="4">
        <f t="shared" si="1"/>
        <v>810</v>
      </c>
      <c r="E10" s="4">
        <f t="shared" si="1"/>
        <v>1980</v>
      </c>
      <c r="F10" s="4">
        <f t="shared" si="1"/>
        <v>490</v>
      </c>
      <c r="G10" s="4">
        <f t="shared" si="1"/>
        <v>650</v>
      </c>
      <c r="H10" s="4">
        <f t="shared" si="1"/>
        <v>138</v>
      </c>
      <c r="I10" s="4">
        <f>SUM(B10:H10)</f>
        <v>6094</v>
      </c>
      <c r="J10" s="4">
        <f>I10/I8</f>
        <v>45.14074074074074</v>
      </c>
      <c r="L10" s="84"/>
    </row>
    <row r="11" spans="1:12" ht="15">
      <c r="A11" s="149">
        <f>A8+1</f>
        <v>42494</v>
      </c>
      <c r="B11" s="38">
        <v>38</v>
      </c>
      <c r="C11" s="38">
        <v>4</v>
      </c>
      <c r="D11" s="38">
        <v>44</v>
      </c>
      <c r="E11" s="38">
        <v>20</v>
      </c>
      <c r="F11" s="38">
        <v>16</v>
      </c>
      <c r="G11" s="38">
        <v>14</v>
      </c>
      <c r="H11" s="38">
        <v>7</v>
      </c>
      <c r="I11">
        <f>SUM(B11:H11)</f>
        <v>143</v>
      </c>
      <c r="L11" s="83">
        <f>I11/B$27</f>
        <v>0.13204062788550322</v>
      </c>
    </row>
    <row r="12" spans="1:12" ht="15">
      <c r="A12" s="149" t="s">
        <v>6</v>
      </c>
      <c r="B12" s="37">
        <v>59</v>
      </c>
      <c r="C12" s="37">
        <v>46</v>
      </c>
      <c r="D12" s="37">
        <v>45</v>
      </c>
      <c r="E12" s="37">
        <v>55</v>
      </c>
      <c r="F12" s="37">
        <v>35</v>
      </c>
      <c r="G12" s="37">
        <v>25</v>
      </c>
      <c r="H12" s="37">
        <v>23</v>
      </c>
      <c r="I12" s="3"/>
      <c r="L12" s="84"/>
    </row>
    <row r="13" spans="1:12" ht="15">
      <c r="A13" s="149" t="s">
        <v>5</v>
      </c>
      <c r="B13" s="4">
        <f aca="true" t="shared" si="2" ref="B13:H13">B12*B11</f>
        <v>2242</v>
      </c>
      <c r="C13" s="4">
        <f t="shared" si="2"/>
        <v>184</v>
      </c>
      <c r="D13" s="4">
        <f t="shared" si="2"/>
        <v>1980</v>
      </c>
      <c r="E13" s="4">
        <f t="shared" si="2"/>
        <v>1100</v>
      </c>
      <c r="F13" s="4">
        <f t="shared" si="2"/>
        <v>560</v>
      </c>
      <c r="G13" s="4">
        <f t="shared" si="2"/>
        <v>350</v>
      </c>
      <c r="H13" s="4">
        <f t="shared" si="2"/>
        <v>161</v>
      </c>
      <c r="I13" s="4">
        <f>SUM(B13:H13)</f>
        <v>6577</v>
      </c>
      <c r="J13" s="4">
        <f>I13/I11</f>
        <v>45.99300699300699</v>
      </c>
      <c r="L13" s="84"/>
    </row>
    <row r="14" spans="1:12" ht="15">
      <c r="A14" s="149">
        <f>A11+1</f>
        <v>42495</v>
      </c>
      <c r="B14" s="38">
        <v>44</v>
      </c>
      <c r="C14" s="38">
        <v>5</v>
      </c>
      <c r="D14" s="38">
        <v>46</v>
      </c>
      <c r="E14" s="38">
        <v>0</v>
      </c>
      <c r="F14" s="38">
        <v>18</v>
      </c>
      <c r="G14" s="38">
        <v>35</v>
      </c>
      <c r="H14" s="38">
        <v>8</v>
      </c>
      <c r="I14">
        <f>SUM(B14:H14)</f>
        <v>156</v>
      </c>
      <c r="L14" s="83">
        <f>I14/B$27</f>
        <v>0.1440443213296399</v>
      </c>
    </row>
    <row r="15" spans="1:12" ht="15">
      <c r="A15" s="149" t="s">
        <v>6</v>
      </c>
      <c r="B15" s="37">
        <v>59</v>
      </c>
      <c r="C15" s="37">
        <v>46</v>
      </c>
      <c r="D15" s="37">
        <v>45</v>
      </c>
      <c r="E15" s="37">
        <v>55</v>
      </c>
      <c r="F15" s="37">
        <v>35</v>
      </c>
      <c r="G15" s="37">
        <v>25</v>
      </c>
      <c r="H15" s="37">
        <v>23</v>
      </c>
      <c r="I15" s="3"/>
      <c r="K15" s="60" t="s">
        <v>127</v>
      </c>
      <c r="L15" s="84"/>
    </row>
    <row r="16" spans="1:12" ht="15">
      <c r="A16" s="149" t="s">
        <v>5</v>
      </c>
      <c r="B16" s="4">
        <f aca="true" t="shared" si="3" ref="B16:H16">B15*B14</f>
        <v>2596</v>
      </c>
      <c r="C16" s="4">
        <f t="shared" si="3"/>
        <v>230</v>
      </c>
      <c r="D16" s="4">
        <f t="shared" si="3"/>
        <v>2070</v>
      </c>
      <c r="E16" s="4">
        <f t="shared" si="3"/>
        <v>0</v>
      </c>
      <c r="F16" s="4">
        <f t="shared" si="3"/>
        <v>630</v>
      </c>
      <c r="G16" s="4">
        <f t="shared" si="3"/>
        <v>875</v>
      </c>
      <c r="H16" s="4">
        <f t="shared" si="3"/>
        <v>184</v>
      </c>
      <c r="I16" s="4">
        <f>SUM(B16:H16)</f>
        <v>6585</v>
      </c>
      <c r="J16" s="110">
        <f>I16/I14</f>
        <v>42.21153846153846</v>
      </c>
      <c r="K16" s="111">
        <f>(I7+I10+I13+I16)/(I8+I11+I14+I5)</f>
        <v>44.45585585585586</v>
      </c>
      <c r="L16" s="84"/>
    </row>
    <row r="17" spans="1:12" ht="15">
      <c r="A17" s="149">
        <f>A14+1</f>
        <v>42496</v>
      </c>
      <c r="B17" s="38">
        <v>64</v>
      </c>
      <c r="C17" s="38">
        <v>6</v>
      </c>
      <c r="D17" s="38">
        <v>58</v>
      </c>
      <c r="E17" s="38">
        <v>0</v>
      </c>
      <c r="F17" s="38">
        <v>20</v>
      </c>
      <c r="G17" s="38">
        <v>0</v>
      </c>
      <c r="H17" s="38">
        <v>20</v>
      </c>
      <c r="I17">
        <f>SUM(B17:H17)</f>
        <v>168</v>
      </c>
      <c r="K17" s="134"/>
      <c r="L17" s="83">
        <f>I17/B$27</f>
        <v>0.15512465373961218</v>
      </c>
    </row>
    <row r="18" spans="1:12" ht="15">
      <c r="A18" s="149" t="s">
        <v>6</v>
      </c>
      <c r="B18" s="37">
        <v>66</v>
      </c>
      <c r="C18" s="37">
        <v>52</v>
      </c>
      <c r="D18" s="37">
        <v>48</v>
      </c>
      <c r="E18" s="37">
        <v>65</v>
      </c>
      <c r="F18" s="37">
        <v>35</v>
      </c>
      <c r="G18" s="37">
        <v>30</v>
      </c>
      <c r="H18" s="37">
        <v>28</v>
      </c>
      <c r="I18" s="3"/>
      <c r="K18" s="79" t="s">
        <v>81</v>
      </c>
      <c r="L18" s="84"/>
    </row>
    <row r="19" spans="1:12" ht="15">
      <c r="A19" s="149" t="s">
        <v>5</v>
      </c>
      <c r="B19" s="4">
        <f aca="true" t="shared" si="4" ref="B19:H19">B18*B17</f>
        <v>4224</v>
      </c>
      <c r="C19" s="4">
        <f t="shared" si="4"/>
        <v>312</v>
      </c>
      <c r="D19" s="4">
        <f t="shared" si="4"/>
        <v>2784</v>
      </c>
      <c r="E19" s="4">
        <f t="shared" si="4"/>
        <v>0</v>
      </c>
      <c r="F19" s="4">
        <f t="shared" si="4"/>
        <v>700</v>
      </c>
      <c r="G19" s="4">
        <f t="shared" si="4"/>
        <v>0</v>
      </c>
      <c r="H19" s="4">
        <f t="shared" si="4"/>
        <v>560</v>
      </c>
      <c r="I19" s="4">
        <f>SUM(B19:H19)</f>
        <v>8580</v>
      </c>
      <c r="J19" s="110">
        <f>I19/I17</f>
        <v>51.07142857142857</v>
      </c>
      <c r="K19" s="110">
        <f>J19</f>
        <v>51.07142857142857</v>
      </c>
      <c r="L19" s="84"/>
    </row>
    <row r="20" spans="1:12" ht="15">
      <c r="A20" s="149">
        <f>A17+1</f>
        <v>42497</v>
      </c>
      <c r="B20" s="38">
        <v>41</v>
      </c>
      <c r="C20" s="38">
        <v>15</v>
      </c>
      <c r="D20" s="38">
        <v>92</v>
      </c>
      <c r="E20" s="38">
        <v>0</v>
      </c>
      <c r="F20" s="38">
        <v>12</v>
      </c>
      <c r="G20" s="38">
        <v>0</v>
      </c>
      <c r="H20" s="38">
        <v>20</v>
      </c>
      <c r="I20">
        <f>SUM(B20:H20)</f>
        <v>180</v>
      </c>
      <c r="L20" s="83">
        <f>I20/B$27</f>
        <v>0.16620498614958448</v>
      </c>
    </row>
    <row r="21" spans="1:12" ht="15">
      <c r="A21" s="149" t="s">
        <v>6</v>
      </c>
      <c r="B21" s="37">
        <v>81</v>
      </c>
      <c r="C21" s="37">
        <v>61</v>
      </c>
      <c r="D21" s="37">
        <v>54</v>
      </c>
      <c r="E21" s="37">
        <v>81</v>
      </c>
      <c r="F21" s="37">
        <v>35</v>
      </c>
      <c r="G21" s="37">
        <v>25</v>
      </c>
      <c r="H21" s="37">
        <v>28</v>
      </c>
      <c r="I21" s="3"/>
      <c r="L21" s="84"/>
    </row>
    <row r="22" spans="1:12" ht="15">
      <c r="A22" s="149" t="s">
        <v>5</v>
      </c>
      <c r="B22" s="4">
        <f aca="true" t="shared" si="5" ref="B22:H22">B21*B20</f>
        <v>3321</v>
      </c>
      <c r="C22" s="4">
        <f t="shared" si="5"/>
        <v>915</v>
      </c>
      <c r="D22" s="4">
        <f t="shared" si="5"/>
        <v>4968</v>
      </c>
      <c r="E22" s="4">
        <f t="shared" si="5"/>
        <v>0</v>
      </c>
      <c r="F22" s="4">
        <f t="shared" si="5"/>
        <v>420</v>
      </c>
      <c r="G22" s="4">
        <f t="shared" si="5"/>
        <v>0</v>
      </c>
      <c r="H22" s="4">
        <f t="shared" si="5"/>
        <v>560</v>
      </c>
      <c r="I22" s="4">
        <f>SUM(B22:H22)</f>
        <v>10184</v>
      </c>
      <c r="J22" s="4">
        <f>I22/I20</f>
        <v>56.577777777777776</v>
      </c>
      <c r="L22" s="84"/>
    </row>
    <row r="23" spans="1:12" ht="15">
      <c r="A23" s="149">
        <f>A20+1</f>
        <v>42498</v>
      </c>
      <c r="B23" s="38">
        <v>41</v>
      </c>
      <c r="C23" s="38">
        <v>15</v>
      </c>
      <c r="D23" s="38">
        <v>92</v>
      </c>
      <c r="E23" s="38">
        <v>0</v>
      </c>
      <c r="F23" s="38">
        <v>12</v>
      </c>
      <c r="G23" s="38">
        <v>0</v>
      </c>
      <c r="H23" s="38">
        <v>20</v>
      </c>
      <c r="I23">
        <f>SUM(B23:H23)</f>
        <v>180</v>
      </c>
      <c r="L23" s="83">
        <f>I23/B$27</f>
        <v>0.16620498614958448</v>
      </c>
    </row>
    <row r="24" spans="1:11" ht="15">
      <c r="A24" s="149" t="s">
        <v>6</v>
      </c>
      <c r="B24" s="37">
        <v>81</v>
      </c>
      <c r="C24" s="37">
        <v>61</v>
      </c>
      <c r="D24" s="37">
        <v>54</v>
      </c>
      <c r="E24" s="37">
        <v>81</v>
      </c>
      <c r="F24" s="37">
        <v>35</v>
      </c>
      <c r="G24" s="37">
        <v>25</v>
      </c>
      <c r="H24" s="37">
        <v>28</v>
      </c>
      <c r="I24" s="3"/>
      <c r="K24" s="60" t="s">
        <v>128</v>
      </c>
    </row>
    <row r="25" spans="1:11" ht="15">
      <c r="A25" s="149" t="s">
        <v>5</v>
      </c>
      <c r="B25" s="4">
        <f aca="true" t="shared" si="6" ref="B25:H25">B24*B23</f>
        <v>3321</v>
      </c>
      <c r="C25" s="4">
        <f t="shared" si="6"/>
        <v>915</v>
      </c>
      <c r="D25" s="4">
        <f t="shared" si="6"/>
        <v>4968</v>
      </c>
      <c r="E25" s="4">
        <f t="shared" si="6"/>
        <v>0</v>
      </c>
      <c r="F25" s="4">
        <f t="shared" si="6"/>
        <v>420</v>
      </c>
      <c r="G25" s="4">
        <f t="shared" si="6"/>
        <v>0</v>
      </c>
      <c r="H25" s="4">
        <f t="shared" si="6"/>
        <v>560</v>
      </c>
      <c r="I25" s="4">
        <f>SUM(B25:H25)</f>
        <v>10184</v>
      </c>
      <c r="J25" s="110">
        <f>I25/I23</f>
        <v>56.577777777777776</v>
      </c>
      <c r="K25" s="111">
        <f>(I22+I25)/(I20+I23)</f>
        <v>56.577777777777776</v>
      </c>
    </row>
    <row r="26" ht="8.25" customHeight="1"/>
    <row r="27" spans="1:10" ht="15">
      <c r="A27" s="1" t="s">
        <v>9</v>
      </c>
      <c r="B27" s="5">
        <f>I5+I8+I11+I14+I17+I20+I23</f>
        <v>1083</v>
      </c>
      <c r="D27" s="180" t="s">
        <v>10</v>
      </c>
      <c r="E27" s="180"/>
      <c r="F27" s="150">
        <f>I7+I10+I13+I16+I19+I22+I25</f>
        <v>53621</v>
      </c>
      <c r="H27" t="s">
        <v>11</v>
      </c>
      <c r="J27" s="6">
        <f>F27/B27</f>
        <v>49.51154201292705</v>
      </c>
    </row>
    <row r="28" spans="10:11" ht="15">
      <c r="J28" s="178">
        <f>J27/B24</f>
        <v>0.6112536050978649</v>
      </c>
      <c r="K28" t="s">
        <v>142</v>
      </c>
    </row>
    <row r="29" spans="1:5" ht="15">
      <c r="A29" s="151" t="s">
        <v>117</v>
      </c>
      <c r="B29" s="152"/>
      <c r="C29" s="153">
        <f>((I5+I8+I11+I14)/B27)/4</f>
        <v>0.1281163434903047</v>
      </c>
      <c r="E29" t="s">
        <v>126</v>
      </c>
    </row>
    <row r="30" spans="1:5" ht="15">
      <c r="A30" s="154" t="s">
        <v>118</v>
      </c>
      <c r="B30" s="18"/>
      <c r="C30" s="155">
        <f>L17</f>
        <v>0.15512465373961218</v>
      </c>
      <c r="E30" t="s">
        <v>124</v>
      </c>
    </row>
    <row r="31" spans="1:5" ht="15">
      <c r="A31" s="81" t="s">
        <v>119</v>
      </c>
      <c r="B31" s="3"/>
      <c r="C31" s="156">
        <f>((I20+I23)/B27)/2</f>
        <v>0.16620498614958448</v>
      </c>
      <c r="E31" t="s">
        <v>125</v>
      </c>
    </row>
    <row r="34" ht="15">
      <c r="B34" s="178"/>
    </row>
  </sheetData>
  <sheetProtection/>
  <mergeCells count="1">
    <mergeCell ref="D27:E27"/>
  </mergeCells>
  <printOptions/>
  <pageMargins left="0.13" right="0.16" top="0.49" bottom="0.18" header="0.18" footer="0.16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S170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.140625" style="0" customWidth="1"/>
    <col min="2" max="2" width="20.7109375" style="0" customWidth="1"/>
    <col min="3" max="3" width="9.421875" style="0" customWidth="1"/>
    <col min="4" max="4" width="7.8515625" style="0" customWidth="1"/>
    <col min="5" max="5" width="9.140625" style="95" customWidth="1"/>
    <col min="6" max="10" width="9.140625" style="60" customWidth="1"/>
    <col min="11" max="11" width="9.140625" style="0" customWidth="1"/>
    <col min="18" max="18" width="30.421875" style="0" customWidth="1"/>
    <col min="19" max="19" width="12.00390625" style="60" customWidth="1"/>
  </cols>
  <sheetData>
    <row r="1" spans="4:11" ht="21.75" customHeight="1">
      <c r="D1" s="18"/>
      <c r="G1" s="182" t="s">
        <v>111</v>
      </c>
      <c r="H1" s="182"/>
      <c r="I1" s="173" t="s">
        <v>141</v>
      </c>
      <c r="J1" s="127"/>
      <c r="K1" s="127"/>
    </row>
    <row r="2" spans="2:11" ht="18" customHeight="1">
      <c r="B2" s="89" t="s">
        <v>11</v>
      </c>
      <c r="C2" s="90"/>
      <c r="D2" s="189" t="s">
        <v>56</v>
      </c>
      <c r="E2" s="190"/>
      <c r="F2" s="190"/>
      <c r="K2" s="60"/>
    </row>
    <row r="3" spans="2:11" ht="18" customHeight="1">
      <c r="B3" s="91" t="s">
        <v>78</v>
      </c>
      <c r="C3" s="97">
        <v>45</v>
      </c>
      <c r="D3" s="124"/>
      <c r="E3" s="181" t="s">
        <v>139</v>
      </c>
      <c r="F3" s="182"/>
      <c r="G3" s="182"/>
      <c r="H3" s="182"/>
      <c r="I3" s="182"/>
      <c r="J3" s="182"/>
      <c r="K3" s="182"/>
    </row>
    <row r="4" spans="2:11" ht="18" customHeight="1">
      <c r="B4" s="92" t="s">
        <v>81</v>
      </c>
      <c r="C4" s="97">
        <v>51</v>
      </c>
      <c r="D4" s="124"/>
      <c r="E4" s="181" t="s">
        <v>78</v>
      </c>
      <c r="F4" s="181"/>
      <c r="G4" s="181"/>
      <c r="H4" s="181"/>
      <c r="I4" s="88" t="s">
        <v>81</v>
      </c>
      <c r="J4" s="182" t="s">
        <v>79</v>
      </c>
      <c r="K4" s="182"/>
    </row>
    <row r="5" spans="2:11" ht="18" customHeight="1">
      <c r="B5" s="93" t="s">
        <v>79</v>
      </c>
      <c r="C5" s="98">
        <v>57</v>
      </c>
      <c r="D5" s="124"/>
      <c r="E5" s="123" t="s">
        <v>104</v>
      </c>
      <c r="F5" s="123" t="s">
        <v>105</v>
      </c>
      <c r="G5" s="123" t="s">
        <v>109</v>
      </c>
      <c r="H5" s="123" t="s">
        <v>106</v>
      </c>
      <c r="I5" s="123" t="s">
        <v>81</v>
      </c>
      <c r="J5" s="123" t="s">
        <v>107</v>
      </c>
      <c r="K5" s="123" t="s">
        <v>108</v>
      </c>
    </row>
    <row r="6" spans="2:11" ht="18" customHeight="1">
      <c r="B6" s="113" t="s">
        <v>82</v>
      </c>
      <c r="C6" s="103">
        <v>1000</v>
      </c>
      <c r="D6" s="122"/>
      <c r="E6" s="86">
        <v>0.12</v>
      </c>
      <c r="F6" s="135">
        <f>E6</f>
        <v>0.12</v>
      </c>
      <c r="G6" s="135">
        <f>E6</f>
        <v>0.12</v>
      </c>
      <c r="H6" s="135">
        <f>E6</f>
        <v>0.12</v>
      </c>
      <c r="I6" s="86">
        <v>0.16</v>
      </c>
      <c r="J6" s="86">
        <v>0.18</v>
      </c>
      <c r="K6" s="135">
        <f>J6</f>
        <v>0.18</v>
      </c>
    </row>
    <row r="7" spans="2:19" ht="18" customHeight="1">
      <c r="B7" s="121"/>
      <c r="C7" s="122"/>
      <c r="D7" s="171" t="s">
        <v>137</v>
      </c>
      <c r="E7" s="172">
        <f>E6*$C6</f>
        <v>120</v>
      </c>
      <c r="F7" s="172">
        <f aca="true" t="shared" si="0" ref="F7:K7">F6*$C6</f>
        <v>120</v>
      </c>
      <c r="G7" s="172">
        <f t="shared" si="0"/>
        <v>120</v>
      </c>
      <c r="H7" s="172">
        <f t="shared" si="0"/>
        <v>120</v>
      </c>
      <c r="I7" s="172">
        <f t="shared" si="0"/>
        <v>160</v>
      </c>
      <c r="J7" s="172">
        <f t="shared" si="0"/>
        <v>180</v>
      </c>
      <c r="K7" s="172">
        <f t="shared" si="0"/>
        <v>180</v>
      </c>
      <c r="S7" s="73"/>
    </row>
    <row r="8" spans="2:11" ht="33.75" customHeight="1">
      <c r="B8" s="121"/>
      <c r="C8" s="122"/>
      <c r="D8" s="122"/>
      <c r="E8" s="193" t="s">
        <v>130</v>
      </c>
      <c r="F8" s="193"/>
      <c r="G8" s="193"/>
      <c r="H8" s="193"/>
      <c r="I8" s="194"/>
      <c r="J8" s="136" t="s">
        <v>120</v>
      </c>
      <c r="K8" s="137">
        <f>SUM(E6:K6)</f>
        <v>1</v>
      </c>
    </row>
    <row r="9" spans="2:11" ht="15">
      <c r="B9" s="121" t="s">
        <v>110</v>
      </c>
      <c r="C9" s="122"/>
      <c r="D9" s="122"/>
      <c r="E9" s="86"/>
      <c r="F9" s="86"/>
      <c r="G9" s="86"/>
      <c r="H9" s="86"/>
      <c r="I9" s="86"/>
      <c r="J9" s="86"/>
      <c r="K9" s="86"/>
    </row>
    <row r="10" spans="2:11" ht="15">
      <c r="B10" s="121" t="s">
        <v>114</v>
      </c>
      <c r="C10" s="122"/>
      <c r="D10" s="122"/>
      <c r="E10" s="86"/>
      <c r="F10" s="86"/>
      <c r="G10" s="86"/>
      <c r="H10" s="86"/>
      <c r="I10" s="86"/>
      <c r="J10" s="86"/>
      <c r="K10" s="86"/>
    </row>
    <row r="11" spans="2:11" ht="15">
      <c r="B11" s="121" t="s">
        <v>116</v>
      </c>
      <c r="C11" s="122"/>
      <c r="D11" s="122"/>
      <c r="E11" s="86"/>
      <c r="F11" s="86"/>
      <c r="G11" s="86"/>
      <c r="H11" s="86"/>
      <c r="I11" s="86"/>
      <c r="J11" s="86"/>
      <c r="K11" s="86"/>
    </row>
    <row r="12" ht="15">
      <c r="E12"/>
    </row>
    <row r="13" spans="2:11" ht="30.75" customHeight="1">
      <c r="B13" s="139" t="s">
        <v>113</v>
      </c>
      <c r="C13" s="140">
        <v>10</v>
      </c>
      <c r="D13" s="125"/>
      <c r="E13"/>
      <c r="G13" s="184" t="s">
        <v>122</v>
      </c>
      <c r="H13" s="184"/>
      <c r="I13" s="184"/>
      <c r="J13" s="184"/>
      <c r="K13" s="184"/>
    </row>
    <row r="14" spans="2:11" ht="15">
      <c r="B14" s="185" t="s">
        <v>80</v>
      </c>
      <c r="C14" s="186"/>
      <c r="E14"/>
      <c r="G14" s="185" t="s">
        <v>95</v>
      </c>
      <c r="H14" s="186"/>
      <c r="J14" s="185" t="s">
        <v>89</v>
      </c>
      <c r="K14" s="186"/>
    </row>
    <row r="15" spans="2:11" ht="15">
      <c r="B15" s="191">
        <v>42492</v>
      </c>
      <c r="C15" s="192"/>
      <c r="G15" s="187" t="s">
        <v>121</v>
      </c>
      <c r="H15" s="188"/>
      <c r="J15" s="187" t="s">
        <v>115</v>
      </c>
      <c r="K15" s="188"/>
    </row>
    <row r="16" spans="2:11" ht="31.5" customHeight="1">
      <c r="B16" s="74"/>
      <c r="D16" s="43" t="s">
        <v>86</v>
      </c>
      <c r="E16" s="96"/>
      <c r="F16" s="43" t="s">
        <v>123</v>
      </c>
      <c r="G16" s="119" t="s">
        <v>85</v>
      </c>
      <c r="H16" s="120" t="s">
        <v>88</v>
      </c>
      <c r="J16" s="119" t="s">
        <v>85</v>
      </c>
      <c r="K16" s="120" t="s">
        <v>88</v>
      </c>
    </row>
    <row r="17" spans="2:19" ht="15">
      <c r="B17" s="183">
        <f>B15</f>
        <v>42492</v>
      </c>
      <c r="C17" s="183"/>
      <c r="D17" s="60">
        <f>C$13-(C$13-1)</f>
        <v>1</v>
      </c>
      <c r="E17" s="126" t="str">
        <f aca="true" t="shared" si="1" ref="E17:E41">VLOOKUP(B17,R$17:S$1477,2)</f>
        <v>Weekday</v>
      </c>
      <c r="F17" s="85">
        <f>IF(E17=E$4,E$6,IF(E17=I$4,I$6,J$6))</f>
        <v>0.12</v>
      </c>
      <c r="G17" s="102">
        <v>0.75</v>
      </c>
      <c r="H17" s="94">
        <v>0.15</v>
      </c>
      <c r="J17" s="102">
        <v>0.3</v>
      </c>
      <c r="K17" s="94">
        <v>0.1</v>
      </c>
      <c r="R17" s="74">
        <v>42369</v>
      </c>
      <c r="S17" s="75" t="s">
        <v>78</v>
      </c>
    </row>
    <row r="18" spans="2:19" ht="15">
      <c r="B18" s="183">
        <f>B17+1</f>
        <v>42493</v>
      </c>
      <c r="C18" s="183"/>
      <c r="D18" s="60">
        <f>IF(D17&lt;C$13,C$13-((C$13-1)-D17),0)</f>
        <v>2</v>
      </c>
      <c r="E18" s="126" t="str">
        <f t="shared" si="1"/>
        <v>Weekday</v>
      </c>
      <c r="F18" s="85">
        <f aca="true" t="shared" si="2" ref="F18:F41">IF(E18=E$4,E$6,IF(E18=I$4,I$6,J$6))</f>
        <v>0.12</v>
      </c>
      <c r="G18" s="94">
        <v>0.15</v>
      </c>
      <c r="H18" s="94">
        <v>0.15</v>
      </c>
      <c r="J18" s="94">
        <v>0.05</v>
      </c>
      <c r="K18" s="94">
        <v>0.05</v>
      </c>
      <c r="R18" s="74">
        <v>42370</v>
      </c>
      <c r="S18" s="76" t="s">
        <v>81</v>
      </c>
    </row>
    <row r="19" spans="2:19" ht="15">
      <c r="B19" s="183">
        <f aca="true" t="shared" si="3" ref="B19:B41">B18+1</f>
        <v>42494</v>
      </c>
      <c r="C19" s="183"/>
      <c r="D19" s="60">
        <f aca="true" t="shared" si="4" ref="D19:D41">IF(D18&lt;C$13,C$13-((C$13-1)-D18),"")</f>
        <v>3</v>
      </c>
      <c r="E19" s="126" t="str">
        <f t="shared" si="1"/>
        <v>Weekday</v>
      </c>
      <c r="F19" s="85">
        <f t="shared" si="2"/>
        <v>0.12</v>
      </c>
      <c r="G19" s="94">
        <v>0.15</v>
      </c>
      <c r="H19" s="94">
        <v>0.15</v>
      </c>
      <c r="J19" s="94">
        <v>0.05</v>
      </c>
      <c r="K19" s="94">
        <v>0</v>
      </c>
      <c r="R19" s="74">
        <v>42371</v>
      </c>
      <c r="S19" s="77" t="s">
        <v>79</v>
      </c>
    </row>
    <row r="20" spans="2:19" ht="15">
      <c r="B20" s="183">
        <f t="shared" si="3"/>
        <v>42495</v>
      </c>
      <c r="C20" s="183"/>
      <c r="D20" s="60">
        <f t="shared" si="4"/>
        <v>4</v>
      </c>
      <c r="E20" s="126" t="str">
        <f t="shared" si="1"/>
        <v>Weekday</v>
      </c>
      <c r="F20" s="85">
        <f t="shared" si="2"/>
        <v>0.12</v>
      </c>
      <c r="G20" s="94">
        <v>0.15</v>
      </c>
      <c r="H20" s="94">
        <v>0.15</v>
      </c>
      <c r="J20" s="94">
        <v>0</v>
      </c>
      <c r="K20" s="94">
        <v>0</v>
      </c>
      <c r="R20" s="74">
        <v>42372</v>
      </c>
      <c r="S20" s="77" t="s">
        <v>79</v>
      </c>
    </row>
    <row r="21" spans="2:19" ht="15">
      <c r="B21" s="183">
        <f t="shared" si="3"/>
        <v>42496</v>
      </c>
      <c r="C21" s="183"/>
      <c r="D21" s="60">
        <f t="shared" si="4"/>
        <v>5</v>
      </c>
      <c r="E21" s="126" t="str">
        <f t="shared" si="1"/>
        <v>Friday</v>
      </c>
      <c r="F21" s="85">
        <f t="shared" si="2"/>
        <v>0.16</v>
      </c>
      <c r="G21" s="94">
        <v>0.15</v>
      </c>
      <c r="H21" s="94">
        <v>0.15</v>
      </c>
      <c r="J21" s="94">
        <v>0</v>
      </c>
      <c r="K21" s="94">
        <v>0</v>
      </c>
      <c r="R21" s="74">
        <v>42373</v>
      </c>
      <c r="S21" s="75" t="s">
        <v>78</v>
      </c>
    </row>
    <row r="22" spans="2:19" ht="15">
      <c r="B22" s="183">
        <f t="shared" si="3"/>
        <v>42497</v>
      </c>
      <c r="C22" s="183"/>
      <c r="D22" s="60">
        <f t="shared" si="4"/>
        <v>6</v>
      </c>
      <c r="E22" s="126" t="str">
        <f t="shared" si="1"/>
        <v>Weekend</v>
      </c>
      <c r="F22" s="85">
        <f t="shared" si="2"/>
        <v>0.18</v>
      </c>
      <c r="G22" s="94">
        <v>0.1</v>
      </c>
      <c r="H22" s="94">
        <v>0.1</v>
      </c>
      <c r="J22" s="94">
        <v>0</v>
      </c>
      <c r="K22" s="94">
        <v>0</v>
      </c>
      <c r="R22" s="74">
        <v>42374</v>
      </c>
      <c r="S22" s="75" t="s">
        <v>78</v>
      </c>
    </row>
    <row r="23" spans="2:19" ht="15">
      <c r="B23" s="183">
        <f t="shared" si="3"/>
        <v>42498</v>
      </c>
      <c r="C23" s="183"/>
      <c r="D23" s="60">
        <f t="shared" si="4"/>
        <v>7</v>
      </c>
      <c r="E23" s="126" t="str">
        <f t="shared" si="1"/>
        <v>Weekend</v>
      </c>
      <c r="F23" s="85">
        <f t="shared" si="2"/>
        <v>0.18</v>
      </c>
      <c r="G23" s="94">
        <v>0.1</v>
      </c>
      <c r="H23" s="94">
        <v>0.1</v>
      </c>
      <c r="J23" s="94">
        <v>0</v>
      </c>
      <c r="K23" s="94">
        <v>0</v>
      </c>
      <c r="R23" s="74">
        <v>42375</v>
      </c>
      <c r="S23" s="75" t="s">
        <v>78</v>
      </c>
    </row>
    <row r="24" spans="2:19" ht="15">
      <c r="B24" s="183">
        <f t="shared" si="3"/>
        <v>42499</v>
      </c>
      <c r="C24" s="183"/>
      <c r="D24" s="60">
        <f t="shared" si="4"/>
        <v>8</v>
      </c>
      <c r="E24" s="126" t="str">
        <f t="shared" si="1"/>
        <v>Weekday</v>
      </c>
      <c r="F24" s="85">
        <f t="shared" si="2"/>
        <v>0.12</v>
      </c>
      <c r="G24" s="94">
        <v>0.05</v>
      </c>
      <c r="H24" s="94">
        <v>0.05</v>
      </c>
      <c r="J24" s="94">
        <v>0</v>
      </c>
      <c r="K24" s="94">
        <v>0</v>
      </c>
      <c r="R24" s="74">
        <v>42376</v>
      </c>
      <c r="S24" s="75" t="s">
        <v>78</v>
      </c>
    </row>
    <row r="25" spans="2:19" ht="15">
      <c r="B25" s="183">
        <f t="shared" si="3"/>
        <v>42500</v>
      </c>
      <c r="C25" s="183"/>
      <c r="D25" s="60">
        <f t="shared" si="4"/>
        <v>9</v>
      </c>
      <c r="E25" s="126" t="str">
        <f t="shared" si="1"/>
        <v>Weekday</v>
      </c>
      <c r="F25" s="85">
        <f t="shared" si="2"/>
        <v>0.12</v>
      </c>
      <c r="G25" s="94">
        <v>0.05</v>
      </c>
      <c r="H25" s="94">
        <v>0.05</v>
      </c>
      <c r="J25" s="94">
        <v>0</v>
      </c>
      <c r="K25" s="94">
        <v>0</v>
      </c>
      <c r="R25" s="74">
        <v>42377</v>
      </c>
      <c r="S25" s="76" t="s">
        <v>81</v>
      </c>
    </row>
    <row r="26" spans="2:19" ht="15">
      <c r="B26" s="183">
        <f t="shared" si="3"/>
        <v>42501</v>
      </c>
      <c r="C26" s="183"/>
      <c r="D26" s="60">
        <f t="shared" si="4"/>
        <v>10</v>
      </c>
      <c r="E26" s="126" t="str">
        <f t="shared" si="1"/>
        <v>Weekday</v>
      </c>
      <c r="F26" s="85">
        <f t="shared" si="2"/>
        <v>0.12</v>
      </c>
      <c r="G26" s="94">
        <v>0.05</v>
      </c>
      <c r="H26" s="94">
        <v>0.05</v>
      </c>
      <c r="J26" s="94">
        <v>0</v>
      </c>
      <c r="K26" s="94">
        <v>0</v>
      </c>
      <c r="R26" s="74">
        <v>42378</v>
      </c>
      <c r="S26" s="77" t="s">
        <v>79</v>
      </c>
    </row>
    <row r="27" spans="2:19" ht="15">
      <c r="B27" s="183">
        <f t="shared" si="3"/>
        <v>42502</v>
      </c>
      <c r="C27" s="183"/>
      <c r="D27" s="60">
        <f t="shared" si="4"/>
      </c>
      <c r="E27" s="126" t="str">
        <f t="shared" si="1"/>
        <v>Weekday</v>
      </c>
      <c r="F27" s="85">
        <f t="shared" si="2"/>
        <v>0.12</v>
      </c>
      <c r="G27" s="94">
        <v>0</v>
      </c>
      <c r="H27" s="94">
        <v>0</v>
      </c>
      <c r="J27" s="94">
        <v>0</v>
      </c>
      <c r="K27" s="94">
        <v>0</v>
      </c>
      <c r="R27" s="74">
        <v>42379</v>
      </c>
      <c r="S27" s="77" t="s">
        <v>79</v>
      </c>
    </row>
    <row r="28" spans="2:19" ht="15">
      <c r="B28" s="183">
        <f t="shared" si="3"/>
        <v>42503</v>
      </c>
      <c r="C28" s="183"/>
      <c r="D28" s="60">
        <f t="shared" si="4"/>
      </c>
      <c r="E28" s="126" t="str">
        <f t="shared" si="1"/>
        <v>Friday</v>
      </c>
      <c r="F28" s="85">
        <f t="shared" si="2"/>
        <v>0.16</v>
      </c>
      <c r="G28" s="94">
        <v>0</v>
      </c>
      <c r="H28" s="94">
        <v>0</v>
      </c>
      <c r="J28" s="94">
        <v>0</v>
      </c>
      <c r="K28" s="94">
        <v>0</v>
      </c>
      <c r="R28" s="74">
        <v>42380</v>
      </c>
      <c r="S28" s="75" t="s">
        <v>78</v>
      </c>
    </row>
    <row r="29" spans="2:19" ht="15">
      <c r="B29" s="183">
        <f t="shared" si="3"/>
        <v>42504</v>
      </c>
      <c r="C29" s="183"/>
      <c r="D29" s="60">
        <f t="shared" si="4"/>
      </c>
      <c r="E29" s="126" t="str">
        <f t="shared" si="1"/>
        <v>Weekend</v>
      </c>
      <c r="F29" s="85">
        <f t="shared" si="2"/>
        <v>0.18</v>
      </c>
      <c r="G29" s="94">
        <v>0</v>
      </c>
      <c r="H29" s="94">
        <v>0</v>
      </c>
      <c r="J29" s="94">
        <v>0</v>
      </c>
      <c r="K29" s="94">
        <v>0</v>
      </c>
      <c r="R29" s="74">
        <v>42381</v>
      </c>
      <c r="S29" s="75" t="s">
        <v>78</v>
      </c>
    </row>
    <row r="30" spans="2:19" ht="15">
      <c r="B30" s="183">
        <f t="shared" si="3"/>
        <v>42505</v>
      </c>
      <c r="C30" s="183"/>
      <c r="D30" s="60">
        <f t="shared" si="4"/>
      </c>
      <c r="E30" s="126" t="str">
        <f t="shared" si="1"/>
        <v>Weekend</v>
      </c>
      <c r="F30" s="85">
        <f t="shared" si="2"/>
        <v>0.18</v>
      </c>
      <c r="G30" s="94">
        <v>0</v>
      </c>
      <c r="H30" s="94">
        <v>0</v>
      </c>
      <c r="J30" s="94">
        <v>0</v>
      </c>
      <c r="K30" s="94">
        <v>0</v>
      </c>
      <c r="R30" s="74">
        <v>42382</v>
      </c>
      <c r="S30" s="75" t="s">
        <v>78</v>
      </c>
    </row>
    <row r="31" spans="2:19" ht="15">
      <c r="B31" s="183">
        <f t="shared" si="3"/>
        <v>42506</v>
      </c>
      <c r="C31" s="183"/>
      <c r="D31" s="60">
        <f t="shared" si="4"/>
      </c>
      <c r="E31" s="126" t="str">
        <f t="shared" si="1"/>
        <v>Weekday</v>
      </c>
      <c r="F31" s="85">
        <f t="shared" si="2"/>
        <v>0.12</v>
      </c>
      <c r="G31" s="94">
        <v>0</v>
      </c>
      <c r="H31" s="94">
        <v>0</v>
      </c>
      <c r="J31" s="94">
        <v>0</v>
      </c>
      <c r="K31" s="94">
        <v>0</v>
      </c>
      <c r="R31" s="74">
        <v>42383</v>
      </c>
      <c r="S31" s="75" t="s">
        <v>78</v>
      </c>
    </row>
    <row r="32" spans="2:19" ht="15">
      <c r="B32" s="183">
        <f t="shared" si="3"/>
        <v>42507</v>
      </c>
      <c r="C32" s="183"/>
      <c r="D32" s="60">
        <f t="shared" si="4"/>
      </c>
      <c r="E32" s="126" t="str">
        <f t="shared" si="1"/>
        <v>Weekday</v>
      </c>
      <c r="F32" s="85">
        <f t="shared" si="2"/>
        <v>0.12</v>
      </c>
      <c r="G32" s="94">
        <v>0</v>
      </c>
      <c r="H32" s="94">
        <v>0</v>
      </c>
      <c r="J32" s="94">
        <v>0</v>
      </c>
      <c r="K32" s="94">
        <v>0</v>
      </c>
      <c r="R32" s="74">
        <v>42384</v>
      </c>
      <c r="S32" s="76" t="s">
        <v>81</v>
      </c>
    </row>
    <row r="33" spans="2:19" ht="15">
      <c r="B33" s="183">
        <f t="shared" si="3"/>
        <v>42508</v>
      </c>
      <c r="C33" s="183"/>
      <c r="D33" s="60">
        <f t="shared" si="4"/>
      </c>
      <c r="E33" s="126" t="str">
        <f t="shared" si="1"/>
        <v>Weekday</v>
      </c>
      <c r="F33" s="85">
        <f t="shared" si="2"/>
        <v>0.12</v>
      </c>
      <c r="G33" s="94">
        <v>0</v>
      </c>
      <c r="H33" s="94">
        <v>0</v>
      </c>
      <c r="J33" s="94">
        <v>0</v>
      </c>
      <c r="K33" s="94">
        <v>0</v>
      </c>
      <c r="R33" s="74">
        <v>42385</v>
      </c>
      <c r="S33" s="77" t="s">
        <v>79</v>
      </c>
    </row>
    <row r="34" spans="2:19" ht="15">
      <c r="B34" s="183">
        <f t="shared" si="3"/>
        <v>42509</v>
      </c>
      <c r="C34" s="183"/>
      <c r="D34" s="60">
        <f t="shared" si="4"/>
      </c>
      <c r="E34" s="126" t="str">
        <f t="shared" si="1"/>
        <v>Weekday</v>
      </c>
      <c r="F34" s="85">
        <f t="shared" si="2"/>
        <v>0.12</v>
      </c>
      <c r="G34" s="94">
        <v>0</v>
      </c>
      <c r="H34" s="94">
        <v>0</v>
      </c>
      <c r="J34" s="94">
        <v>0</v>
      </c>
      <c r="K34" s="94">
        <v>0</v>
      </c>
      <c r="R34" s="74">
        <v>42386</v>
      </c>
      <c r="S34" s="77" t="s">
        <v>79</v>
      </c>
    </row>
    <row r="35" spans="2:19" ht="15">
      <c r="B35" s="183">
        <f t="shared" si="3"/>
        <v>42510</v>
      </c>
      <c r="C35" s="183"/>
      <c r="D35" s="60">
        <f t="shared" si="4"/>
      </c>
      <c r="E35" s="126" t="str">
        <f t="shared" si="1"/>
        <v>Friday</v>
      </c>
      <c r="F35" s="85">
        <f t="shared" si="2"/>
        <v>0.16</v>
      </c>
      <c r="G35" s="94">
        <v>0</v>
      </c>
      <c r="H35" s="94">
        <v>0</v>
      </c>
      <c r="J35" s="94">
        <v>0</v>
      </c>
      <c r="K35" s="94">
        <v>0</v>
      </c>
      <c r="R35" s="74">
        <v>42387</v>
      </c>
      <c r="S35" s="75" t="s">
        <v>78</v>
      </c>
    </row>
    <row r="36" spans="2:19" ht="15">
      <c r="B36" s="183">
        <f t="shared" si="3"/>
        <v>42511</v>
      </c>
      <c r="C36" s="183"/>
      <c r="D36" s="60">
        <f t="shared" si="4"/>
      </c>
      <c r="E36" s="126" t="str">
        <f t="shared" si="1"/>
        <v>Weekend</v>
      </c>
      <c r="F36" s="85">
        <f t="shared" si="2"/>
        <v>0.18</v>
      </c>
      <c r="G36" s="94">
        <v>0</v>
      </c>
      <c r="H36" s="94">
        <v>0</v>
      </c>
      <c r="J36" s="94">
        <v>0</v>
      </c>
      <c r="K36" s="94">
        <v>0</v>
      </c>
      <c r="R36" s="74">
        <v>42388</v>
      </c>
      <c r="S36" s="75" t="s">
        <v>78</v>
      </c>
    </row>
    <row r="37" spans="2:19" ht="15">
      <c r="B37" s="183">
        <f t="shared" si="3"/>
        <v>42512</v>
      </c>
      <c r="C37" s="183"/>
      <c r="D37" s="60">
        <f t="shared" si="4"/>
      </c>
      <c r="E37" s="126" t="str">
        <f t="shared" si="1"/>
        <v>Weekend</v>
      </c>
      <c r="F37" s="85">
        <f t="shared" si="2"/>
        <v>0.18</v>
      </c>
      <c r="G37" s="94">
        <v>0</v>
      </c>
      <c r="H37" s="94">
        <v>0</v>
      </c>
      <c r="J37" s="94">
        <v>0</v>
      </c>
      <c r="K37" s="94">
        <v>0</v>
      </c>
      <c r="R37" s="74">
        <v>42389</v>
      </c>
      <c r="S37" s="75" t="s">
        <v>78</v>
      </c>
    </row>
    <row r="38" spans="2:19" ht="15">
      <c r="B38" s="183">
        <f t="shared" si="3"/>
        <v>42513</v>
      </c>
      <c r="C38" s="183"/>
      <c r="D38" s="60">
        <f t="shared" si="4"/>
      </c>
      <c r="E38" s="126" t="str">
        <f t="shared" si="1"/>
        <v>Weekday</v>
      </c>
      <c r="F38" s="85">
        <f t="shared" si="2"/>
        <v>0.12</v>
      </c>
      <c r="G38" s="94">
        <v>0</v>
      </c>
      <c r="H38" s="94">
        <v>0</v>
      </c>
      <c r="J38" s="94">
        <v>0</v>
      </c>
      <c r="K38" s="94">
        <v>0</v>
      </c>
      <c r="R38" s="74">
        <v>42390</v>
      </c>
      <c r="S38" s="75" t="s">
        <v>78</v>
      </c>
    </row>
    <row r="39" spans="2:19" ht="15">
      <c r="B39" s="183">
        <f t="shared" si="3"/>
        <v>42514</v>
      </c>
      <c r="C39" s="183"/>
      <c r="D39" s="60">
        <f t="shared" si="4"/>
      </c>
      <c r="E39" s="126" t="str">
        <f t="shared" si="1"/>
        <v>Weekday</v>
      </c>
      <c r="F39" s="85">
        <f t="shared" si="2"/>
        <v>0.12</v>
      </c>
      <c r="G39" s="94">
        <v>0</v>
      </c>
      <c r="H39" s="94">
        <v>0</v>
      </c>
      <c r="J39" s="94">
        <v>0</v>
      </c>
      <c r="K39" s="94">
        <v>0</v>
      </c>
      <c r="R39" s="74">
        <v>42391</v>
      </c>
      <c r="S39" s="76" t="s">
        <v>81</v>
      </c>
    </row>
    <row r="40" spans="2:19" ht="15">
      <c r="B40" s="183">
        <f t="shared" si="3"/>
        <v>42515</v>
      </c>
      <c r="C40" s="183"/>
      <c r="D40" s="60">
        <f t="shared" si="4"/>
      </c>
      <c r="E40" s="126" t="str">
        <f t="shared" si="1"/>
        <v>Weekday</v>
      </c>
      <c r="F40" s="85">
        <f t="shared" si="2"/>
        <v>0.12</v>
      </c>
      <c r="G40" s="94">
        <v>0</v>
      </c>
      <c r="H40" s="94">
        <v>0</v>
      </c>
      <c r="J40" s="94">
        <v>0</v>
      </c>
      <c r="K40" s="94">
        <v>0</v>
      </c>
      <c r="R40" s="74">
        <v>42392</v>
      </c>
      <c r="S40" s="77" t="s">
        <v>79</v>
      </c>
    </row>
    <row r="41" spans="2:19" ht="15">
      <c r="B41" s="183">
        <f t="shared" si="3"/>
        <v>42516</v>
      </c>
      <c r="C41" s="183"/>
      <c r="D41" s="79">
        <f t="shared" si="4"/>
      </c>
      <c r="E41" s="126" t="str">
        <f t="shared" si="1"/>
        <v>Weekday</v>
      </c>
      <c r="F41" s="85">
        <f t="shared" si="2"/>
        <v>0.12</v>
      </c>
      <c r="G41" s="94">
        <v>0</v>
      </c>
      <c r="H41" s="94">
        <v>0</v>
      </c>
      <c r="J41" s="94">
        <v>0</v>
      </c>
      <c r="K41" s="94">
        <v>0</v>
      </c>
      <c r="R41" s="74">
        <v>42393</v>
      </c>
      <c r="S41" s="77" t="s">
        <v>79</v>
      </c>
    </row>
    <row r="42" spans="5:19" ht="15">
      <c r="E42" s="96"/>
      <c r="R42" s="74">
        <v>42394</v>
      </c>
      <c r="S42" s="75" t="s">
        <v>78</v>
      </c>
    </row>
    <row r="43" spans="5:19" ht="15">
      <c r="E43" s="96"/>
      <c r="F43" s="79"/>
      <c r="G43" s="79"/>
      <c r="H43" s="79"/>
      <c r="I43" s="79"/>
      <c r="R43" s="74">
        <v>42395</v>
      </c>
      <c r="S43" s="75" t="s">
        <v>78</v>
      </c>
    </row>
    <row r="44" spans="6:19" ht="15">
      <c r="F44" s="79"/>
      <c r="G44" s="117"/>
      <c r="H44" s="79"/>
      <c r="I44" s="79"/>
      <c r="R44" s="74">
        <v>42396</v>
      </c>
      <c r="S44" s="75" t="s">
        <v>78</v>
      </c>
    </row>
    <row r="45" spans="6:19" ht="15">
      <c r="F45" s="79"/>
      <c r="G45" s="79"/>
      <c r="H45" s="79"/>
      <c r="I45" s="79"/>
      <c r="R45" s="74">
        <v>42397</v>
      </c>
      <c r="S45" s="75" t="s">
        <v>78</v>
      </c>
    </row>
    <row r="46" spans="18:19" ht="15">
      <c r="R46" s="74">
        <v>42398</v>
      </c>
      <c r="S46" s="76" t="s">
        <v>81</v>
      </c>
    </row>
    <row r="47" spans="18:19" ht="15">
      <c r="R47" s="74">
        <v>42399</v>
      </c>
      <c r="S47" s="77" t="s">
        <v>79</v>
      </c>
    </row>
    <row r="48" spans="18:19" ht="15">
      <c r="R48" s="74">
        <v>42400</v>
      </c>
      <c r="S48" s="77" t="s">
        <v>79</v>
      </c>
    </row>
    <row r="49" spans="18:19" ht="15">
      <c r="R49" s="74">
        <v>42401</v>
      </c>
      <c r="S49" s="75" t="s">
        <v>78</v>
      </c>
    </row>
    <row r="50" spans="18:19" ht="15">
      <c r="R50" s="74">
        <v>42402</v>
      </c>
      <c r="S50" s="75" t="s">
        <v>78</v>
      </c>
    </row>
    <row r="51" spans="18:19" ht="15">
      <c r="R51" s="74">
        <v>42403</v>
      </c>
      <c r="S51" s="75" t="s">
        <v>78</v>
      </c>
    </row>
    <row r="52" spans="18:19" ht="15">
      <c r="R52" s="74">
        <v>42404</v>
      </c>
      <c r="S52" s="75" t="s">
        <v>78</v>
      </c>
    </row>
    <row r="53" spans="18:19" ht="15">
      <c r="R53" s="74">
        <v>42405</v>
      </c>
      <c r="S53" s="76" t="s">
        <v>81</v>
      </c>
    </row>
    <row r="54" spans="18:19" ht="15">
      <c r="R54" s="74">
        <v>42406</v>
      </c>
      <c r="S54" s="77" t="s">
        <v>79</v>
      </c>
    </row>
    <row r="55" spans="18:19" ht="15">
      <c r="R55" s="74">
        <v>42407</v>
      </c>
      <c r="S55" s="77" t="s">
        <v>79</v>
      </c>
    </row>
    <row r="56" spans="18:19" ht="15">
      <c r="R56" s="74">
        <v>42408</v>
      </c>
      <c r="S56" s="75" t="s">
        <v>78</v>
      </c>
    </row>
    <row r="57" spans="18:19" ht="15">
      <c r="R57" s="74">
        <v>42409</v>
      </c>
      <c r="S57" s="75" t="s">
        <v>78</v>
      </c>
    </row>
    <row r="58" spans="18:19" ht="15">
      <c r="R58" s="74">
        <v>42410</v>
      </c>
      <c r="S58" s="75" t="s">
        <v>78</v>
      </c>
    </row>
    <row r="59" spans="18:19" ht="15">
      <c r="R59" s="74">
        <v>42411</v>
      </c>
      <c r="S59" s="75" t="s">
        <v>78</v>
      </c>
    </row>
    <row r="60" spans="18:19" ht="15">
      <c r="R60" s="74">
        <v>42412</v>
      </c>
      <c r="S60" s="76" t="s">
        <v>81</v>
      </c>
    </row>
    <row r="61" spans="18:19" ht="15">
      <c r="R61" s="74">
        <v>42413</v>
      </c>
      <c r="S61" s="77" t="s">
        <v>79</v>
      </c>
    </row>
    <row r="62" spans="18:19" ht="15">
      <c r="R62" s="74">
        <v>42414</v>
      </c>
      <c r="S62" s="77" t="s">
        <v>79</v>
      </c>
    </row>
    <row r="63" spans="18:19" ht="15">
      <c r="R63" s="74">
        <v>42415</v>
      </c>
      <c r="S63" s="75" t="s">
        <v>78</v>
      </c>
    </row>
    <row r="64" spans="18:19" ht="15">
      <c r="R64" s="74">
        <v>42416</v>
      </c>
      <c r="S64" s="75" t="s">
        <v>78</v>
      </c>
    </row>
    <row r="65" spans="18:19" ht="15">
      <c r="R65" s="74">
        <v>42417</v>
      </c>
      <c r="S65" s="75" t="s">
        <v>78</v>
      </c>
    </row>
    <row r="66" spans="18:19" ht="15">
      <c r="R66" s="74">
        <v>42418</v>
      </c>
      <c r="S66" s="75" t="s">
        <v>78</v>
      </c>
    </row>
    <row r="67" spans="18:19" ht="15">
      <c r="R67" s="74">
        <v>42419</v>
      </c>
      <c r="S67" s="76" t="s">
        <v>81</v>
      </c>
    </row>
    <row r="68" spans="18:19" ht="15">
      <c r="R68" s="74">
        <v>42420</v>
      </c>
      <c r="S68" s="77" t="s">
        <v>79</v>
      </c>
    </row>
    <row r="69" spans="18:19" ht="15">
      <c r="R69" s="74">
        <v>42421</v>
      </c>
      <c r="S69" s="77" t="s">
        <v>79</v>
      </c>
    </row>
    <row r="70" spans="18:19" ht="15">
      <c r="R70" s="74">
        <v>42422</v>
      </c>
      <c r="S70" s="75" t="s">
        <v>78</v>
      </c>
    </row>
    <row r="71" spans="18:19" ht="15">
      <c r="R71" s="74">
        <v>42423</v>
      </c>
      <c r="S71" s="75" t="s">
        <v>78</v>
      </c>
    </row>
    <row r="72" spans="18:19" ht="15">
      <c r="R72" s="74">
        <v>42424</v>
      </c>
      <c r="S72" s="75" t="s">
        <v>78</v>
      </c>
    </row>
    <row r="73" spans="18:19" ht="15">
      <c r="R73" s="74">
        <v>42425</v>
      </c>
      <c r="S73" s="75" t="s">
        <v>78</v>
      </c>
    </row>
    <row r="74" spans="18:19" ht="15">
      <c r="R74" s="74">
        <v>42426</v>
      </c>
      <c r="S74" s="76" t="s">
        <v>81</v>
      </c>
    </row>
    <row r="75" spans="18:19" ht="15">
      <c r="R75" s="74">
        <v>42427</v>
      </c>
      <c r="S75" s="77" t="s">
        <v>79</v>
      </c>
    </row>
    <row r="76" spans="18:19" ht="15">
      <c r="R76" s="74">
        <v>42428</v>
      </c>
      <c r="S76" s="77" t="s">
        <v>79</v>
      </c>
    </row>
    <row r="77" spans="18:19" ht="15">
      <c r="R77" s="74">
        <v>42429</v>
      </c>
      <c r="S77" s="75" t="s">
        <v>78</v>
      </c>
    </row>
    <row r="78" spans="18:19" ht="15">
      <c r="R78" s="74">
        <v>42430</v>
      </c>
      <c r="S78" s="75" t="s">
        <v>78</v>
      </c>
    </row>
    <row r="79" spans="18:19" ht="15">
      <c r="R79" s="74">
        <v>42431</v>
      </c>
      <c r="S79" s="75" t="s">
        <v>78</v>
      </c>
    </row>
    <row r="80" spans="18:19" ht="15">
      <c r="R80" s="74">
        <v>42432</v>
      </c>
      <c r="S80" s="75" t="s">
        <v>78</v>
      </c>
    </row>
    <row r="81" spans="18:19" ht="15">
      <c r="R81" s="74">
        <v>42433</v>
      </c>
      <c r="S81" s="76" t="s">
        <v>81</v>
      </c>
    </row>
    <row r="82" spans="18:19" ht="15">
      <c r="R82" s="74">
        <v>42434</v>
      </c>
      <c r="S82" s="77" t="s">
        <v>79</v>
      </c>
    </row>
    <row r="83" spans="18:19" ht="15">
      <c r="R83" s="74">
        <v>42435</v>
      </c>
      <c r="S83" s="77" t="s">
        <v>79</v>
      </c>
    </row>
    <row r="84" spans="18:19" ht="15">
      <c r="R84" s="74">
        <v>42436</v>
      </c>
      <c r="S84" s="75" t="s">
        <v>78</v>
      </c>
    </row>
    <row r="85" spans="18:19" ht="15">
      <c r="R85" s="74">
        <v>42437</v>
      </c>
      <c r="S85" s="75" t="s">
        <v>78</v>
      </c>
    </row>
    <row r="86" spans="18:19" ht="15">
      <c r="R86" s="74">
        <v>42438</v>
      </c>
      <c r="S86" s="75" t="s">
        <v>78</v>
      </c>
    </row>
    <row r="87" spans="18:19" ht="15">
      <c r="R87" s="74">
        <v>42439</v>
      </c>
      <c r="S87" s="75" t="s">
        <v>78</v>
      </c>
    </row>
    <row r="88" spans="18:19" ht="15">
      <c r="R88" s="74">
        <v>42440</v>
      </c>
      <c r="S88" s="76" t="s">
        <v>81</v>
      </c>
    </row>
    <row r="89" spans="18:19" ht="15">
      <c r="R89" s="74">
        <v>42441</v>
      </c>
      <c r="S89" s="77" t="s">
        <v>79</v>
      </c>
    </row>
    <row r="90" spans="18:19" ht="15">
      <c r="R90" s="74">
        <v>42442</v>
      </c>
      <c r="S90" s="77" t="s">
        <v>79</v>
      </c>
    </row>
    <row r="91" spans="18:19" ht="15">
      <c r="R91" s="74">
        <v>42443</v>
      </c>
      <c r="S91" s="75" t="s">
        <v>78</v>
      </c>
    </row>
    <row r="92" spans="18:19" ht="15">
      <c r="R92" s="74">
        <v>42444</v>
      </c>
      <c r="S92" s="75" t="s">
        <v>78</v>
      </c>
    </row>
    <row r="93" spans="18:19" ht="15">
      <c r="R93" s="74">
        <v>42445</v>
      </c>
      <c r="S93" s="75" t="s">
        <v>78</v>
      </c>
    </row>
    <row r="94" spans="18:19" ht="15">
      <c r="R94" s="74">
        <v>42446</v>
      </c>
      <c r="S94" s="75" t="s">
        <v>78</v>
      </c>
    </row>
    <row r="95" spans="18:19" ht="15">
      <c r="R95" s="74">
        <v>42447</v>
      </c>
      <c r="S95" s="76" t="s">
        <v>81</v>
      </c>
    </row>
    <row r="96" spans="18:19" ht="15">
      <c r="R96" s="74">
        <v>42448</v>
      </c>
      <c r="S96" s="77" t="s">
        <v>79</v>
      </c>
    </row>
    <row r="97" spans="18:19" ht="15">
      <c r="R97" s="74">
        <v>42449</v>
      </c>
      <c r="S97" s="77" t="s">
        <v>79</v>
      </c>
    </row>
    <row r="98" spans="18:19" ht="15">
      <c r="R98" s="74">
        <v>42450</v>
      </c>
      <c r="S98" s="75" t="s">
        <v>78</v>
      </c>
    </row>
    <row r="99" spans="18:19" ht="15">
      <c r="R99" s="74">
        <v>42451</v>
      </c>
      <c r="S99" s="75" t="s">
        <v>78</v>
      </c>
    </row>
    <row r="100" spans="18:19" ht="15">
      <c r="R100" s="74">
        <v>42452</v>
      </c>
      <c r="S100" s="75" t="s">
        <v>78</v>
      </c>
    </row>
    <row r="101" spans="18:19" ht="15">
      <c r="R101" s="74">
        <v>42453</v>
      </c>
      <c r="S101" s="75" t="s">
        <v>78</v>
      </c>
    </row>
    <row r="102" spans="18:19" ht="15">
      <c r="R102" s="74">
        <v>42454</v>
      </c>
      <c r="S102" s="76" t="s">
        <v>81</v>
      </c>
    </row>
    <row r="103" spans="18:19" ht="15">
      <c r="R103" s="74">
        <v>42455</v>
      </c>
      <c r="S103" s="77" t="s">
        <v>79</v>
      </c>
    </row>
    <row r="104" spans="18:19" ht="15">
      <c r="R104" s="74">
        <v>42456</v>
      </c>
      <c r="S104" s="77" t="s">
        <v>79</v>
      </c>
    </row>
    <row r="105" spans="18:19" ht="15">
      <c r="R105" s="74">
        <v>42457</v>
      </c>
      <c r="S105" s="75" t="s">
        <v>78</v>
      </c>
    </row>
    <row r="106" spans="18:19" ht="15">
      <c r="R106" s="74">
        <v>42458</v>
      </c>
      <c r="S106" s="75" t="s">
        <v>78</v>
      </c>
    </row>
    <row r="107" spans="18:19" ht="15">
      <c r="R107" s="74">
        <v>42459</v>
      </c>
      <c r="S107" s="75" t="s">
        <v>78</v>
      </c>
    </row>
    <row r="108" spans="18:19" ht="15">
      <c r="R108" s="74">
        <v>42460</v>
      </c>
      <c r="S108" s="75" t="s">
        <v>78</v>
      </c>
    </row>
    <row r="109" spans="18:19" ht="15">
      <c r="R109" s="74">
        <v>42461</v>
      </c>
      <c r="S109" s="76" t="s">
        <v>81</v>
      </c>
    </row>
    <row r="110" spans="18:19" ht="15">
      <c r="R110" s="74">
        <v>42462</v>
      </c>
      <c r="S110" s="77" t="s">
        <v>79</v>
      </c>
    </row>
    <row r="111" spans="18:19" ht="15">
      <c r="R111" s="74">
        <v>42463</v>
      </c>
      <c r="S111" s="77" t="s">
        <v>79</v>
      </c>
    </row>
    <row r="112" spans="18:19" ht="15">
      <c r="R112" s="74">
        <v>42464</v>
      </c>
      <c r="S112" s="75" t="s">
        <v>78</v>
      </c>
    </row>
    <row r="113" spans="18:19" ht="15">
      <c r="R113" s="74">
        <v>42465</v>
      </c>
      <c r="S113" s="75" t="s">
        <v>78</v>
      </c>
    </row>
    <row r="114" spans="18:19" ht="15">
      <c r="R114" s="74">
        <v>42466</v>
      </c>
      <c r="S114" s="75" t="s">
        <v>78</v>
      </c>
    </row>
    <row r="115" spans="18:19" ht="15">
      <c r="R115" s="74">
        <v>42467</v>
      </c>
      <c r="S115" s="75" t="s">
        <v>78</v>
      </c>
    </row>
    <row r="116" spans="18:19" ht="15">
      <c r="R116" s="74">
        <v>42468</v>
      </c>
      <c r="S116" s="76" t="s">
        <v>81</v>
      </c>
    </row>
    <row r="117" spans="18:19" ht="15">
      <c r="R117" s="74">
        <v>42469</v>
      </c>
      <c r="S117" s="77" t="s">
        <v>79</v>
      </c>
    </row>
    <row r="118" spans="18:19" ht="15">
      <c r="R118" s="74">
        <v>42470</v>
      </c>
      <c r="S118" s="77" t="s">
        <v>79</v>
      </c>
    </row>
    <row r="119" spans="18:19" ht="15">
      <c r="R119" s="74">
        <v>42471</v>
      </c>
      <c r="S119" s="75" t="s">
        <v>78</v>
      </c>
    </row>
    <row r="120" spans="18:19" ht="15">
      <c r="R120" s="74">
        <v>42472</v>
      </c>
      <c r="S120" s="75" t="s">
        <v>78</v>
      </c>
    </row>
    <row r="121" spans="18:19" ht="15">
      <c r="R121" s="74">
        <v>42473</v>
      </c>
      <c r="S121" s="75" t="s">
        <v>78</v>
      </c>
    </row>
    <row r="122" spans="18:19" ht="15">
      <c r="R122" s="74">
        <v>42474</v>
      </c>
      <c r="S122" s="75" t="s">
        <v>78</v>
      </c>
    </row>
    <row r="123" spans="18:19" ht="15">
      <c r="R123" s="74">
        <v>42475</v>
      </c>
      <c r="S123" s="76" t="s">
        <v>81</v>
      </c>
    </row>
    <row r="124" spans="18:19" ht="15">
      <c r="R124" s="74">
        <v>42476</v>
      </c>
      <c r="S124" s="77" t="s">
        <v>79</v>
      </c>
    </row>
    <row r="125" spans="18:19" ht="15">
      <c r="R125" s="74">
        <v>42477</v>
      </c>
      <c r="S125" s="77" t="s">
        <v>79</v>
      </c>
    </row>
    <row r="126" spans="18:19" ht="15">
      <c r="R126" s="74">
        <v>42478</v>
      </c>
      <c r="S126" s="75" t="s">
        <v>78</v>
      </c>
    </row>
    <row r="127" spans="18:19" ht="15">
      <c r="R127" s="74">
        <v>42479</v>
      </c>
      <c r="S127" s="75" t="s">
        <v>78</v>
      </c>
    </row>
    <row r="128" spans="18:19" ht="15">
      <c r="R128" s="74">
        <v>42480</v>
      </c>
      <c r="S128" s="75" t="s">
        <v>78</v>
      </c>
    </row>
    <row r="129" spans="18:19" ht="15">
      <c r="R129" s="74">
        <v>42481</v>
      </c>
      <c r="S129" s="75" t="s">
        <v>78</v>
      </c>
    </row>
    <row r="130" spans="18:19" ht="15">
      <c r="R130" s="74">
        <v>42482</v>
      </c>
      <c r="S130" s="76" t="s">
        <v>81</v>
      </c>
    </row>
    <row r="131" spans="18:19" ht="15">
      <c r="R131" s="74">
        <v>42483</v>
      </c>
      <c r="S131" s="77" t="s">
        <v>79</v>
      </c>
    </row>
    <row r="132" spans="18:19" ht="15">
      <c r="R132" s="74">
        <v>42484</v>
      </c>
      <c r="S132" s="77" t="s">
        <v>79</v>
      </c>
    </row>
    <row r="133" spans="18:19" ht="15">
      <c r="R133" s="74">
        <v>42485</v>
      </c>
      <c r="S133" s="75" t="s">
        <v>78</v>
      </c>
    </row>
    <row r="134" spans="18:19" ht="15">
      <c r="R134" s="74">
        <v>42486</v>
      </c>
      <c r="S134" s="75" t="s">
        <v>78</v>
      </c>
    </row>
    <row r="135" spans="18:19" ht="15">
      <c r="R135" s="74">
        <v>42487</v>
      </c>
      <c r="S135" s="75" t="s">
        <v>78</v>
      </c>
    </row>
    <row r="136" spans="18:19" ht="15">
      <c r="R136" s="74">
        <v>42488</v>
      </c>
      <c r="S136" s="75" t="s">
        <v>78</v>
      </c>
    </row>
    <row r="137" spans="18:19" ht="15">
      <c r="R137" s="74">
        <v>42489</v>
      </c>
      <c r="S137" s="76" t="s">
        <v>81</v>
      </c>
    </row>
    <row r="138" spans="18:19" ht="15">
      <c r="R138" s="74">
        <v>42490</v>
      </c>
      <c r="S138" s="77" t="s">
        <v>79</v>
      </c>
    </row>
    <row r="139" spans="18:19" ht="15">
      <c r="R139" s="74">
        <v>42491</v>
      </c>
      <c r="S139" s="77" t="s">
        <v>79</v>
      </c>
    </row>
    <row r="140" spans="18:19" ht="15">
      <c r="R140" s="74">
        <v>42492</v>
      </c>
      <c r="S140" s="75" t="s">
        <v>78</v>
      </c>
    </row>
    <row r="141" spans="18:19" ht="15">
      <c r="R141" s="74">
        <v>42493</v>
      </c>
      <c r="S141" s="75" t="s">
        <v>78</v>
      </c>
    </row>
    <row r="142" spans="18:19" ht="15">
      <c r="R142" s="74">
        <v>42494</v>
      </c>
      <c r="S142" s="75" t="s">
        <v>78</v>
      </c>
    </row>
    <row r="143" spans="18:19" ht="15">
      <c r="R143" s="74">
        <v>42495</v>
      </c>
      <c r="S143" s="75" t="s">
        <v>78</v>
      </c>
    </row>
    <row r="144" spans="18:19" ht="15">
      <c r="R144" s="74">
        <v>42496</v>
      </c>
      <c r="S144" s="76" t="s">
        <v>81</v>
      </c>
    </row>
    <row r="145" spans="18:19" ht="15">
      <c r="R145" s="74">
        <v>42497</v>
      </c>
      <c r="S145" s="77" t="s">
        <v>79</v>
      </c>
    </row>
    <row r="146" spans="18:19" ht="15">
      <c r="R146" s="74">
        <v>42498</v>
      </c>
      <c r="S146" s="77" t="s">
        <v>79</v>
      </c>
    </row>
    <row r="147" spans="18:19" ht="15">
      <c r="R147" s="74">
        <v>42499</v>
      </c>
      <c r="S147" s="75" t="s">
        <v>78</v>
      </c>
    </row>
    <row r="148" spans="18:19" ht="15">
      <c r="R148" s="74">
        <v>42500</v>
      </c>
      <c r="S148" s="75" t="s">
        <v>78</v>
      </c>
    </row>
    <row r="149" spans="18:19" ht="15">
      <c r="R149" s="74">
        <v>42501</v>
      </c>
      <c r="S149" s="75" t="s">
        <v>78</v>
      </c>
    </row>
    <row r="150" spans="18:19" ht="15">
      <c r="R150" s="74">
        <v>42502</v>
      </c>
      <c r="S150" s="75" t="s">
        <v>78</v>
      </c>
    </row>
    <row r="151" spans="18:19" ht="15">
      <c r="R151" s="74">
        <v>42503</v>
      </c>
      <c r="S151" s="76" t="s">
        <v>81</v>
      </c>
    </row>
    <row r="152" spans="18:19" ht="15">
      <c r="R152" s="74">
        <v>42504</v>
      </c>
      <c r="S152" s="77" t="s">
        <v>79</v>
      </c>
    </row>
    <row r="153" spans="18:19" ht="15">
      <c r="R153" s="74">
        <v>42505</v>
      </c>
      <c r="S153" s="77" t="s">
        <v>79</v>
      </c>
    </row>
    <row r="154" spans="18:19" ht="15">
      <c r="R154" s="74">
        <v>42506</v>
      </c>
      <c r="S154" s="75" t="s">
        <v>78</v>
      </c>
    </row>
    <row r="155" spans="18:19" ht="15">
      <c r="R155" s="74">
        <v>42507</v>
      </c>
      <c r="S155" s="75" t="s">
        <v>78</v>
      </c>
    </row>
    <row r="156" spans="18:19" ht="15">
      <c r="R156" s="74">
        <v>42508</v>
      </c>
      <c r="S156" s="75" t="s">
        <v>78</v>
      </c>
    </row>
    <row r="157" spans="18:19" ht="15">
      <c r="R157" s="74">
        <v>42509</v>
      </c>
      <c r="S157" s="75" t="s">
        <v>78</v>
      </c>
    </row>
    <row r="158" spans="18:19" ht="15">
      <c r="R158" s="74">
        <v>42510</v>
      </c>
      <c r="S158" s="76" t="s">
        <v>81</v>
      </c>
    </row>
    <row r="159" spans="18:19" ht="15">
      <c r="R159" s="74">
        <v>42511</v>
      </c>
      <c r="S159" s="77" t="s">
        <v>79</v>
      </c>
    </row>
    <row r="160" spans="18:19" ht="15">
      <c r="R160" s="74">
        <v>42512</v>
      </c>
      <c r="S160" s="77" t="s">
        <v>79</v>
      </c>
    </row>
    <row r="161" spans="18:19" ht="15">
      <c r="R161" s="74">
        <v>42513</v>
      </c>
      <c r="S161" s="75" t="s">
        <v>78</v>
      </c>
    </row>
    <row r="162" spans="18:19" ht="15">
      <c r="R162" s="74">
        <v>42514</v>
      </c>
      <c r="S162" s="75" t="s">
        <v>78</v>
      </c>
    </row>
    <row r="163" spans="18:19" ht="15">
      <c r="R163" s="74">
        <v>42515</v>
      </c>
      <c r="S163" s="75" t="s">
        <v>78</v>
      </c>
    </row>
    <row r="164" spans="18:19" ht="15">
      <c r="R164" s="74">
        <v>42516</v>
      </c>
      <c r="S164" s="75" t="s">
        <v>78</v>
      </c>
    </row>
    <row r="165" spans="18:19" ht="15">
      <c r="R165" s="74">
        <v>42517</v>
      </c>
      <c r="S165" s="76" t="s">
        <v>81</v>
      </c>
    </row>
    <row r="166" spans="18:19" ht="15">
      <c r="R166" s="74">
        <v>42518</v>
      </c>
      <c r="S166" s="77" t="s">
        <v>79</v>
      </c>
    </row>
    <row r="167" spans="18:19" ht="15">
      <c r="R167" s="74">
        <v>42519</v>
      </c>
      <c r="S167" s="77" t="s">
        <v>79</v>
      </c>
    </row>
    <row r="168" spans="18:19" ht="15">
      <c r="R168" s="74">
        <v>42520</v>
      </c>
      <c r="S168" s="75" t="s">
        <v>78</v>
      </c>
    </row>
    <row r="169" spans="18:19" ht="15">
      <c r="R169" s="74">
        <v>42521</v>
      </c>
      <c r="S169" s="75" t="s">
        <v>78</v>
      </c>
    </row>
    <row r="170" spans="18:19" ht="15">
      <c r="R170" s="74">
        <v>42522</v>
      </c>
      <c r="S170" s="75" t="s">
        <v>78</v>
      </c>
    </row>
    <row r="171" spans="18:19" ht="15">
      <c r="R171" s="74">
        <v>42523</v>
      </c>
      <c r="S171" s="75" t="s">
        <v>78</v>
      </c>
    </row>
    <row r="172" spans="18:19" ht="15">
      <c r="R172" s="74">
        <v>42524</v>
      </c>
      <c r="S172" s="76" t="s">
        <v>81</v>
      </c>
    </row>
    <row r="173" spans="18:19" ht="15">
      <c r="R173" s="74">
        <v>42525</v>
      </c>
      <c r="S173" s="77" t="s">
        <v>79</v>
      </c>
    </row>
    <row r="174" spans="18:19" ht="15">
      <c r="R174" s="74">
        <v>42526</v>
      </c>
      <c r="S174" s="77" t="s">
        <v>79</v>
      </c>
    </row>
    <row r="175" spans="18:19" ht="15">
      <c r="R175" s="74">
        <v>42527</v>
      </c>
      <c r="S175" s="75" t="s">
        <v>78</v>
      </c>
    </row>
    <row r="176" spans="18:19" ht="15">
      <c r="R176" s="74">
        <v>42528</v>
      </c>
      <c r="S176" s="75" t="s">
        <v>78</v>
      </c>
    </row>
    <row r="177" spans="18:19" ht="15">
      <c r="R177" s="74">
        <v>42529</v>
      </c>
      <c r="S177" s="75" t="s">
        <v>78</v>
      </c>
    </row>
    <row r="178" spans="18:19" ht="15">
      <c r="R178" s="74">
        <v>42530</v>
      </c>
      <c r="S178" s="75" t="s">
        <v>78</v>
      </c>
    </row>
    <row r="179" spans="18:19" ht="15">
      <c r="R179" s="74">
        <v>42531</v>
      </c>
      <c r="S179" s="76" t="s">
        <v>81</v>
      </c>
    </row>
    <row r="180" spans="18:19" ht="15">
      <c r="R180" s="74">
        <v>42532</v>
      </c>
      <c r="S180" s="77" t="s">
        <v>79</v>
      </c>
    </row>
    <row r="181" spans="18:19" ht="15">
      <c r="R181" s="74">
        <v>42533</v>
      </c>
      <c r="S181" s="77" t="s">
        <v>79</v>
      </c>
    </row>
    <row r="182" spans="18:19" ht="15">
      <c r="R182" s="74">
        <v>42534</v>
      </c>
      <c r="S182" s="75" t="s">
        <v>78</v>
      </c>
    </row>
    <row r="183" spans="18:19" ht="15">
      <c r="R183" s="74">
        <v>42535</v>
      </c>
      <c r="S183" s="75" t="s">
        <v>78</v>
      </c>
    </row>
    <row r="184" spans="18:19" ht="15">
      <c r="R184" s="74">
        <v>42536</v>
      </c>
      <c r="S184" s="75" t="s">
        <v>78</v>
      </c>
    </row>
    <row r="185" spans="18:19" ht="15">
      <c r="R185" s="74">
        <v>42537</v>
      </c>
      <c r="S185" s="75" t="s">
        <v>78</v>
      </c>
    </row>
    <row r="186" spans="18:19" ht="15">
      <c r="R186" s="74">
        <v>42538</v>
      </c>
      <c r="S186" s="76" t="s">
        <v>81</v>
      </c>
    </row>
    <row r="187" spans="18:19" ht="15">
      <c r="R187" s="74">
        <v>42539</v>
      </c>
      <c r="S187" s="77" t="s">
        <v>79</v>
      </c>
    </row>
    <row r="188" spans="18:19" ht="15">
      <c r="R188" s="74">
        <v>42540</v>
      </c>
      <c r="S188" s="77" t="s">
        <v>79</v>
      </c>
    </row>
    <row r="189" spans="18:19" ht="15">
      <c r="R189" s="74">
        <v>42541</v>
      </c>
      <c r="S189" s="75" t="s">
        <v>78</v>
      </c>
    </row>
    <row r="190" spans="18:19" ht="15">
      <c r="R190" s="74">
        <v>42542</v>
      </c>
      <c r="S190" s="75" t="s">
        <v>78</v>
      </c>
    </row>
    <row r="191" spans="18:19" ht="15">
      <c r="R191" s="74">
        <v>42543</v>
      </c>
      <c r="S191" s="75" t="s">
        <v>78</v>
      </c>
    </row>
    <row r="192" spans="18:19" ht="15">
      <c r="R192" s="74">
        <v>42544</v>
      </c>
      <c r="S192" s="75" t="s">
        <v>78</v>
      </c>
    </row>
    <row r="193" spans="18:19" ht="15">
      <c r="R193" s="74">
        <v>42545</v>
      </c>
      <c r="S193" s="76" t="s">
        <v>81</v>
      </c>
    </row>
    <row r="194" spans="18:19" ht="15">
      <c r="R194" s="74">
        <v>42546</v>
      </c>
      <c r="S194" s="77" t="s">
        <v>79</v>
      </c>
    </row>
    <row r="195" spans="18:19" ht="15">
      <c r="R195" s="74">
        <v>42547</v>
      </c>
      <c r="S195" s="77" t="s">
        <v>79</v>
      </c>
    </row>
    <row r="196" spans="18:19" ht="15">
      <c r="R196" s="74">
        <v>42548</v>
      </c>
      <c r="S196" s="75" t="s">
        <v>78</v>
      </c>
    </row>
    <row r="197" spans="18:19" ht="15">
      <c r="R197" s="74">
        <v>42549</v>
      </c>
      <c r="S197" s="75" t="s">
        <v>78</v>
      </c>
    </row>
    <row r="198" spans="18:19" ht="15">
      <c r="R198" s="74">
        <v>42550</v>
      </c>
      <c r="S198" s="75" t="s">
        <v>78</v>
      </c>
    </row>
    <row r="199" spans="18:19" ht="15">
      <c r="R199" s="74">
        <v>42551</v>
      </c>
      <c r="S199" s="75" t="s">
        <v>78</v>
      </c>
    </row>
    <row r="200" spans="18:19" ht="15">
      <c r="R200" s="74">
        <v>42552</v>
      </c>
      <c r="S200" s="76" t="s">
        <v>81</v>
      </c>
    </row>
    <row r="201" spans="18:19" ht="15">
      <c r="R201" s="74">
        <v>42553</v>
      </c>
      <c r="S201" s="77" t="s">
        <v>79</v>
      </c>
    </row>
    <row r="202" spans="18:19" ht="15">
      <c r="R202" s="74">
        <v>42554</v>
      </c>
      <c r="S202" s="77" t="s">
        <v>79</v>
      </c>
    </row>
    <row r="203" spans="18:19" ht="15">
      <c r="R203" s="74">
        <v>42555</v>
      </c>
      <c r="S203" s="75" t="s">
        <v>78</v>
      </c>
    </row>
    <row r="204" spans="18:19" ht="15">
      <c r="R204" s="74">
        <v>42556</v>
      </c>
      <c r="S204" s="75" t="s">
        <v>78</v>
      </c>
    </row>
    <row r="205" spans="18:19" ht="15">
      <c r="R205" s="74">
        <v>42557</v>
      </c>
      <c r="S205" s="75" t="s">
        <v>78</v>
      </c>
    </row>
    <row r="206" spans="18:19" ht="15">
      <c r="R206" s="74">
        <v>42558</v>
      </c>
      <c r="S206" s="75" t="s">
        <v>78</v>
      </c>
    </row>
    <row r="207" spans="18:19" ht="15">
      <c r="R207" s="74">
        <v>42559</v>
      </c>
      <c r="S207" s="76" t="s">
        <v>81</v>
      </c>
    </row>
    <row r="208" spans="18:19" ht="15">
      <c r="R208" s="74">
        <v>42560</v>
      </c>
      <c r="S208" s="77" t="s">
        <v>79</v>
      </c>
    </row>
    <row r="209" spans="18:19" ht="15">
      <c r="R209" s="74">
        <v>42561</v>
      </c>
      <c r="S209" s="77" t="s">
        <v>79</v>
      </c>
    </row>
    <row r="210" spans="18:19" ht="15">
      <c r="R210" s="74">
        <v>42562</v>
      </c>
      <c r="S210" s="75" t="s">
        <v>78</v>
      </c>
    </row>
    <row r="211" spans="18:19" ht="15">
      <c r="R211" s="74">
        <v>42563</v>
      </c>
      <c r="S211" s="75" t="s">
        <v>78</v>
      </c>
    </row>
    <row r="212" spans="18:19" ht="15">
      <c r="R212" s="74">
        <v>42564</v>
      </c>
      <c r="S212" s="75" t="s">
        <v>78</v>
      </c>
    </row>
    <row r="213" spans="18:19" ht="15">
      <c r="R213" s="74">
        <v>42565</v>
      </c>
      <c r="S213" s="75" t="s">
        <v>78</v>
      </c>
    </row>
    <row r="214" spans="18:19" ht="15">
      <c r="R214" s="74">
        <v>42566</v>
      </c>
      <c r="S214" s="76" t="s">
        <v>81</v>
      </c>
    </row>
    <row r="215" spans="18:19" ht="15">
      <c r="R215" s="74">
        <v>42567</v>
      </c>
      <c r="S215" s="77" t="s">
        <v>79</v>
      </c>
    </row>
    <row r="216" spans="18:19" ht="15">
      <c r="R216" s="74">
        <v>42568</v>
      </c>
      <c r="S216" s="77" t="s">
        <v>79</v>
      </c>
    </row>
    <row r="217" spans="18:19" ht="15">
      <c r="R217" s="74">
        <v>42569</v>
      </c>
      <c r="S217" s="75" t="s">
        <v>78</v>
      </c>
    </row>
    <row r="218" spans="18:19" ht="15">
      <c r="R218" s="74">
        <v>42570</v>
      </c>
      <c r="S218" s="75" t="s">
        <v>78</v>
      </c>
    </row>
    <row r="219" spans="18:19" ht="15">
      <c r="R219" s="74">
        <v>42571</v>
      </c>
      <c r="S219" s="75" t="s">
        <v>78</v>
      </c>
    </row>
    <row r="220" spans="18:19" ht="15">
      <c r="R220" s="74">
        <v>42572</v>
      </c>
      <c r="S220" s="75" t="s">
        <v>78</v>
      </c>
    </row>
    <row r="221" spans="18:19" ht="15">
      <c r="R221" s="74">
        <v>42573</v>
      </c>
      <c r="S221" s="76" t="s">
        <v>81</v>
      </c>
    </row>
    <row r="222" spans="18:19" ht="15">
      <c r="R222" s="74">
        <v>42574</v>
      </c>
      <c r="S222" s="77" t="s">
        <v>79</v>
      </c>
    </row>
    <row r="223" spans="18:19" ht="15">
      <c r="R223" s="74">
        <v>42575</v>
      </c>
      <c r="S223" s="77" t="s">
        <v>79</v>
      </c>
    </row>
    <row r="224" spans="18:19" ht="15">
      <c r="R224" s="74">
        <v>42576</v>
      </c>
      <c r="S224" s="75" t="s">
        <v>78</v>
      </c>
    </row>
    <row r="225" spans="18:19" ht="15">
      <c r="R225" s="74">
        <v>42577</v>
      </c>
      <c r="S225" s="75" t="s">
        <v>78</v>
      </c>
    </row>
    <row r="226" spans="18:19" ht="15">
      <c r="R226" s="74">
        <v>42578</v>
      </c>
      <c r="S226" s="75" t="s">
        <v>78</v>
      </c>
    </row>
    <row r="227" spans="18:19" ht="15">
      <c r="R227" s="74">
        <v>42579</v>
      </c>
      <c r="S227" s="75" t="s">
        <v>78</v>
      </c>
    </row>
    <row r="228" spans="18:19" ht="15">
      <c r="R228" s="74">
        <v>42580</v>
      </c>
      <c r="S228" s="76" t="s">
        <v>81</v>
      </c>
    </row>
    <row r="229" spans="18:19" ht="15">
      <c r="R229" s="74">
        <v>42581</v>
      </c>
      <c r="S229" s="77" t="s">
        <v>79</v>
      </c>
    </row>
    <row r="230" spans="18:19" ht="15">
      <c r="R230" s="74">
        <v>42582</v>
      </c>
      <c r="S230" s="77" t="s">
        <v>79</v>
      </c>
    </row>
    <row r="231" spans="18:19" ht="15">
      <c r="R231" s="74">
        <v>42583</v>
      </c>
      <c r="S231" s="75" t="s">
        <v>78</v>
      </c>
    </row>
    <row r="232" spans="18:19" ht="15">
      <c r="R232" s="74">
        <v>42584</v>
      </c>
      <c r="S232" s="75" t="s">
        <v>78</v>
      </c>
    </row>
    <row r="233" spans="18:19" ht="15">
      <c r="R233" s="74">
        <v>42585</v>
      </c>
      <c r="S233" s="75" t="s">
        <v>78</v>
      </c>
    </row>
    <row r="234" spans="18:19" ht="15">
      <c r="R234" s="74">
        <v>42586</v>
      </c>
      <c r="S234" s="75" t="s">
        <v>78</v>
      </c>
    </row>
    <row r="235" spans="18:19" ht="15">
      <c r="R235" s="74">
        <v>42587</v>
      </c>
      <c r="S235" s="76" t="s">
        <v>81</v>
      </c>
    </row>
    <row r="236" spans="18:19" ht="15">
      <c r="R236" s="74">
        <v>42588</v>
      </c>
      <c r="S236" s="77" t="s">
        <v>79</v>
      </c>
    </row>
    <row r="237" spans="18:19" ht="15">
      <c r="R237" s="74">
        <v>42589</v>
      </c>
      <c r="S237" s="77" t="s">
        <v>79</v>
      </c>
    </row>
    <row r="238" spans="18:19" ht="15">
      <c r="R238" s="74">
        <v>42590</v>
      </c>
      <c r="S238" s="75" t="s">
        <v>78</v>
      </c>
    </row>
    <row r="239" spans="18:19" ht="15">
      <c r="R239" s="74">
        <v>42591</v>
      </c>
      <c r="S239" s="75" t="s">
        <v>78</v>
      </c>
    </row>
    <row r="240" spans="18:19" ht="15">
      <c r="R240" s="74">
        <v>42592</v>
      </c>
      <c r="S240" s="75" t="s">
        <v>78</v>
      </c>
    </row>
    <row r="241" spans="18:19" ht="15">
      <c r="R241" s="74">
        <v>42593</v>
      </c>
      <c r="S241" s="75" t="s">
        <v>78</v>
      </c>
    </row>
    <row r="242" spans="18:19" ht="15">
      <c r="R242" s="74">
        <v>42594</v>
      </c>
      <c r="S242" s="76" t="s">
        <v>81</v>
      </c>
    </row>
    <row r="243" spans="18:19" ht="15">
      <c r="R243" s="74">
        <v>42595</v>
      </c>
      <c r="S243" s="77" t="s">
        <v>79</v>
      </c>
    </row>
    <row r="244" spans="18:19" ht="15">
      <c r="R244" s="74">
        <v>42596</v>
      </c>
      <c r="S244" s="77" t="s">
        <v>79</v>
      </c>
    </row>
    <row r="245" spans="18:19" ht="15">
      <c r="R245" s="74">
        <v>42597</v>
      </c>
      <c r="S245" s="75" t="s">
        <v>78</v>
      </c>
    </row>
    <row r="246" spans="18:19" ht="15">
      <c r="R246" s="74">
        <v>42598</v>
      </c>
      <c r="S246" s="75" t="s">
        <v>78</v>
      </c>
    </row>
    <row r="247" spans="18:19" ht="15">
      <c r="R247" s="74">
        <v>42599</v>
      </c>
      <c r="S247" s="75" t="s">
        <v>78</v>
      </c>
    </row>
    <row r="248" spans="18:19" ht="15">
      <c r="R248" s="74">
        <v>42600</v>
      </c>
      <c r="S248" s="75" t="s">
        <v>78</v>
      </c>
    </row>
    <row r="249" spans="18:19" ht="15">
      <c r="R249" s="74">
        <v>42601</v>
      </c>
      <c r="S249" s="76" t="s">
        <v>81</v>
      </c>
    </row>
    <row r="250" spans="18:19" ht="15">
      <c r="R250" s="74">
        <v>42602</v>
      </c>
      <c r="S250" s="77" t="s">
        <v>79</v>
      </c>
    </row>
    <row r="251" spans="18:19" ht="15">
      <c r="R251" s="74">
        <v>42603</v>
      </c>
      <c r="S251" s="77" t="s">
        <v>79</v>
      </c>
    </row>
    <row r="252" spans="18:19" ht="15">
      <c r="R252" s="74">
        <v>42604</v>
      </c>
      <c r="S252" s="75" t="s">
        <v>78</v>
      </c>
    </row>
    <row r="253" spans="18:19" ht="15">
      <c r="R253" s="74">
        <v>42605</v>
      </c>
      <c r="S253" s="75" t="s">
        <v>78</v>
      </c>
    </row>
    <row r="254" spans="18:19" ht="15">
      <c r="R254" s="74">
        <v>42606</v>
      </c>
      <c r="S254" s="75" t="s">
        <v>78</v>
      </c>
    </row>
    <row r="255" spans="18:19" ht="15">
      <c r="R255" s="74">
        <v>42607</v>
      </c>
      <c r="S255" s="75" t="s">
        <v>78</v>
      </c>
    </row>
    <row r="256" spans="18:19" ht="15">
      <c r="R256" s="74">
        <v>42608</v>
      </c>
      <c r="S256" s="76" t="s">
        <v>81</v>
      </c>
    </row>
    <row r="257" spans="18:19" ht="15">
      <c r="R257" s="74">
        <v>42609</v>
      </c>
      <c r="S257" s="77" t="s">
        <v>79</v>
      </c>
    </row>
    <row r="258" spans="18:19" ht="15">
      <c r="R258" s="74">
        <v>42610</v>
      </c>
      <c r="S258" s="77" t="s">
        <v>79</v>
      </c>
    </row>
    <row r="259" spans="18:19" ht="15">
      <c r="R259" s="74">
        <v>42611</v>
      </c>
      <c r="S259" s="75" t="s">
        <v>78</v>
      </c>
    </row>
    <row r="260" spans="18:19" ht="15">
      <c r="R260" s="74">
        <v>42612</v>
      </c>
      <c r="S260" s="75" t="s">
        <v>78</v>
      </c>
    </row>
    <row r="261" spans="18:19" ht="15">
      <c r="R261" s="74">
        <v>42613</v>
      </c>
      <c r="S261" s="75" t="s">
        <v>78</v>
      </c>
    </row>
    <row r="262" spans="18:19" ht="15">
      <c r="R262" s="74">
        <v>42614</v>
      </c>
      <c r="S262" s="75" t="s">
        <v>78</v>
      </c>
    </row>
    <row r="263" spans="18:19" ht="15">
      <c r="R263" s="74">
        <v>42615</v>
      </c>
      <c r="S263" s="76" t="s">
        <v>81</v>
      </c>
    </row>
    <row r="264" spans="18:19" ht="15">
      <c r="R264" s="74">
        <v>42616</v>
      </c>
      <c r="S264" s="77" t="s">
        <v>79</v>
      </c>
    </row>
    <row r="265" spans="18:19" ht="15">
      <c r="R265" s="74">
        <v>42617</v>
      </c>
      <c r="S265" s="77" t="s">
        <v>79</v>
      </c>
    </row>
    <row r="266" spans="18:19" ht="15">
      <c r="R266" s="74">
        <v>42618</v>
      </c>
      <c r="S266" s="75" t="s">
        <v>78</v>
      </c>
    </row>
    <row r="267" spans="18:19" ht="15">
      <c r="R267" s="74">
        <v>42619</v>
      </c>
      <c r="S267" s="75" t="s">
        <v>78</v>
      </c>
    </row>
    <row r="268" spans="18:19" ht="15">
      <c r="R268" s="74">
        <v>42620</v>
      </c>
      <c r="S268" s="75" t="s">
        <v>78</v>
      </c>
    </row>
    <row r="269" spans="18:19" ht="15">
      <c r="R269" s="74">
        <v>42621</v>
      </c>
      <c r="S269" s="75" t="s">
        <v>78</v>
      </c>
    </row>
    <row r="270" spans="18:19" ht="15">
      <c r="R270" s="74">
        <v>42622</v>
      </c>
      <c r="S270" s="76" t="s">
        <v>81</v>
      </c>
    </row>
    <row r="271" spans="18:19" ht="15">
      <c r="R271" s="74">
        <v>42623</v>
      </c>
      <c r="S271" s="77" t="s">
        <v>79</v>
      </c>
    </row>
    <row r="272" spans="18:19" ht="15">
      <c r="R272" s="74">
        <v>42624</v>
      </c>
      <c r="S272" s="77" t="s">
        <v>79</v>
      </c>
    </row>
    <row r="273" spans="18:19" ht="15">
      <c r="R273" s="74">
        <v>42625</v>
      </c>
      <c r="S273" s="75" t="s">
        <v>78</v>
      </c>
    </row>
    <row r="274" spans="18:19" ht="15">
      <c r="R274" s="74">
        <v>42626</v>
      </c>
      <c r="S274" s="75" t="s">
        <v>78</v>
      </c>
    </row>
    <row r="275" spans="18:19" ht="15">
      <c r="R275" s="74">
        <v>42627</v>
      </c>
      <c r="S275" s="75" t="s">
        <v>78</v>
      </c>
    </row>
    <row r="276" spans="18:19" ht="15">
      <c r="R276" s="74">
        <v>42628</v>
      </c>
      <c r="S276" s="75" t="s">
        <v>78</v>
      </c>
    </row>
    <row r="277" spans="18:19" ht="15">
      <c r="R277" s="74">
        <v>42629</v>
      </c>
      <c r="S277" s="76" t="s">
        <v>81</v>
      </c>
    </row>
    <row r="278" spans="18:19" ht="15">
      <c r="R278" s="74">
        <v>42630</v>
      </c>
      <c r="S278" s="77" t="s">
        <v>79</v>
      </c>
    </row>
    <row r="279" spans="18:19" ht="15">
      <c r="R279" s="74">
        <v>42631</v>
      </c>
      <c r="S279" s="77" t="s">
        <v>79</v>
      </c>
    </row>
    <row r="280" spans="18:19" ht="15">
      <c r="R280" s="74">
        <v>42632</v>
      </c>
      <c r="S280" s="75" t="s">
        <v>78</v>
      </c>
    </row>
    <row r="281" spans="18:19" ht="15">
      <c r="R281" s="74">
        <v>42633</v>
      </c>
      <c r="S281" s="75" t="s">
        <v>78</v>
      </c>
    </row>
    <row r="282" spans="18:19" ht="15">
      <c r="R282" s="74">
        <v>42634</v>
      </c>
      <c r="S282" s="75" t="s">
        <v>78</v>
      </c>
    </row>
    <row r="283" spans="18:19" ht="15">
      <c r="R283" s="74">
        <v>42635</v>
      </c>
      <c r="S283" s="75" t="s">
        <v>78</v>
      </c>
    </row>
    <row r="284" spans="18:19" ht="15">
      <c r="R284" s="74">
        <v>42636</v>
      </c>
      <c r="S284" s="76" t="s">
        <v>81</v>
      </c>
    </row>
    <row r="285" spans="18:19" ht="15">
      <c r="R285" s="74">
        <v>42637</v>
      </c>
      <c r="S285" s="77" t="s">
        <v>79</v>
      </c>
    </row>
    <row r="286" spans="18:19" ht="15">
      <c r="R286" s="74">
        <v>42638</v>
      </c>
      <c r="S286" s="77" t="s">
        <v>79</v>
      </c>
    </row>
    <row r="287" spans="18:19" ht="15">
      <c r="R287" s="74">
        <v>42639</v>
      </c>
      <c r="S287" s="75" t="s">
        <v>78</v>
      </c>
    </row>
    <row r="288" spans="18:19" ht="15">
      <c r="R288" s="74">
        <v>42640</v>
      </c>
      <c r="S288" s="75" t="s">
        <v>78</v>
      </c>
    </row>
    <row r="289" spans="18:19" ht="15">
      <c r="R289" s="74">
        <v>42641</v>
      </c>
      <c r="S289" s="75" t="s">
        <v>78</v>
      </c>
    </row>
    <row r="290" spans="18:19" ht="15">
      <c r="R290" s="74">
        <v>42642</v>
      </c>
      <c r="S290" s="75" t="s">
        <v>78</v>
      </c>
    </row>
    <row r="291" spans="18:19" ht="15">
      <c r="R291" s="74">
        <v>42643</v>
      </c>
      <c r="S291" s="76" t="s">
        <v>81</v>
      </c>
    </row>
    <row r="292" spans="18:19" ht="15">
      <c r="R292" s="74">
        <v>42644</v>
      </c>
      <c r="S292" s="77" t="s">
        <v>79</v>
      </c>
    </row>
    <row r="293" spans="18:19" ht="15">
      <c r="R293" s="74">
        <v>42645</v>
      </c>
      <c r="S293" s="77" t="s">
        <v>79</v>
      </c>
    </row>
    <row r="294" spans="18:19" ht="15">
      <c r="R294" s="74">
        <v>42646</v>
      </c>
      <c r="S294" s="75" t="s">
        <v>78</v>
      </c>
    </row>
    <row r="295" spans="18:19" ht="15">
      <c r="R295" s="74">
        <v>42647</v>
      </c>
      <c r="S295" s="75" t="s">
        <v>78</v>
      </c>
    </row>
    <row r="296" spans="18:19" ht="15">
      <c r="R296" s="74">
        <v>42648</v>
      </c>
      <c r="S296" s="75" t="s">
        <v>78</v>
      </c>
    </row>
    <row r="297" spans="18:19" ht="15">
      <c r="R297" s="74">
        <v>42649</v>
      </c>
      <c r="S297" s="75" t="s">
        <v>78</v>
      </c>
    </row>
    <row r="298" spans="18:19" ht="15">
      <c r="R298" s="74">
        <v>42650</v>
      </c>
      <c r="S298" s="76" t="s">
        <v>81</v>
      </c>
    </row>
    <row r="299" spans="18:19" ht="15">
      <c r="R299" s="74">
        <v>42651</v>
      </c>
      <c r="S299" s="77" t="s">
        <v>79</v>
      </c>
    </row>
    <row r="300" spans="18:19" ht="15">
      <c r="R300" s="74">
        <v>42652</v>
      </c>
      <c r="S300" s="77" t="s">
        <v>79</v>
      </c>
    </row>
    <row r="301" spans="18:19" ht="15">
      <c r="R301" s="74">
        <v>42653</v>
      </c>
      <c r="S301" s="75" t="s">
        <v>78</v>
      </c>
    </row>
    <row r="302" spans="18:19" ht="15">
      <c r="R302" s="74">
        <v>42654</v>
      </c>
      <c r="S302" s="75" t="s">
        <v>78</v>
      </c>
    </row>
    <row r="303" spans="18:19" ht="15">
      <c r="R303" s="74">
        <v>42655</v>
      </c>
      <c r="S303" s="75" t="s">
        <v>78</v>
      </c>
    </row>
    <row r="304" spans="18:19" ht="15">
      <c r="R304" s="74">
        <v>42656</v>
      </c>
      <c r="S304" s="75" t="s">
        <v>78</v>
      </c>
    </row>
    <row r="305" spans="18:19" ht="15">
      <c r="R305" s="74">
        <v>42657</v>
      </c>
      <c r="S305" s="76" t="s">
        <v>81</v>
      </c>
    </row>
    <row r="306" spans="18:19" ht="15">
      <c r="R306" s="74">
        <v>42658</v>
      </c>
      <c r="S306" s="77" t="s">
        <v>79</v>
      </c>
    </row>
    <row r="307" spans="18:19" ht="15">
      <c r="R307" s="74">
        <v>42659</v>
      </c>
      <c r="S307" s="77" t="s">
        <v>79</v>
      </c>
    </row>
    <row r="308" spans="18:19" ht="15">
      <c r="R308" s="74">
        <v>42660</v>
      </c>
      <c r="S308" s="75" t="s">
        <v>78</v>
      </c>
    </row>
    <row r="309" spans="18:19" ht="15">
      <c r="R309" s="74">
        <v>42661</v>
      </c>
      <c r="S309" s="75" t="s">
        <v>78</v>
      </c>
    </row>
    <row r="310" spans="18:19" ht="15">
      <c r="R310" s="74">
        <v>42662</v>
      </c>
      <c r="S310" s="75" t="s">
        <v>78</v>
      </c>
    </row>
    <row r="311" spans="18:19" ht="15">
      <c r="R311" s="74">
        <v>42663</v>
      </c>
      <c r="S311" s="75" t="s">
        <v>78</v>
      </c>
    </row>
    <row r="312" spans="18:19" ht="15">
      <c r="R312" s="74">
        <v>42664</v>
      </c>
      <c r="S312" s="76" t="s">
        <v>81</v>
      </c>
    </row>
    <row r="313" spans="18:19" ht="15">
      <c r="R313" s="74">
        <v>42665</v>
      </c>
      <c r="S313" s="77" t="s">
        <v>79</v>
      </c>
    </row>
    <row r="314" spans="18:19" ht="15">
      <c r="R314" s="74">
        <v>42666</v>
      </c>
      <c r="S314" s="77" t="s">
        <v>79</v>
      </c>
    </row>
    <row r="315" spans="18:19" ht="15">
      <c r="R315" s="74">
        <v>42667</v>
      </c>
      <c r="S315" s="75" t="s">
        <v>78</v>
      </c>
    </row>
    <row r="316" spans="18:19" ht="15">
      <c r="R316" s="74">
        <v>42668</v>
      </c>
      <c r="S316" s="75" t="s">
        <v>78</v>
      </c>
    </row>
    <row r="317" spans="18:19" ht="15">
      <c r="R317" s="74">
        <v>42669</v>
      </c>
      <c r="S317" s="75" t="s">
        <v>78</v>
      </c>
    </row>
    <row r="318" spans="18:19" ht="15">
      <c r="R318" s="74">
        <v>42670</v>
      </c>
      <c r="S318" s="75" t="s">
        <v>78</v>
      </c>
    </row>
    <row r="319" spans="18:19" ht="15">
      <c r="R319" s="74">
        <v>42671</v>
      </c>
      <c r="S319" s="76" t="s">
        <v>81</v>
      </c>
    </row>
    <row r="320" spans="18:19" ht="15">
      <c r="R320" s="74">
        <v>42672</v>
      </c>
      <c r="S320" s="77" t="s">
        <v>79</v>
      </c>
    </row>
    <row r="321" spans="18:19" ht="15">
      <c r="R321" s="74">
        <v>42673</v>
      </c>
      <c r="S321" s="77" t="s">
        <v>79</v>
      </c>
    </row>
    <row r="322" spans="18:19" ht="15">
      <c r="R322" s="74">
        <v>42674</v>
      </c>
      <c r="S322" s="75" t="s">
        <v>78</v>
      </c>
    </row>
    <row r="323" spans="18:19" ht="15">
      <c r="R323" s="74">
        <v>42675</v>
      </c>
      <c r="S323" s="75" t="s">
        <v>78</v>
      </c>
    </row>
    <row r="324" spans="18:19" ht="15">
      <c r="R324" s="74">
        <v>42676</v>
      </c>
      <c r="S324" s="75" t="s">
        <v>78</v>
      </c>
    </row>
    <row r="325" spans="18:19" ht="15">
      <c r="R325" s="74">
        <v>42677</v>
      </c>
      <c r="S325" s="75" t="s">
        <v>78</v>
      </c>
    </row>
    <row r="326" spans="18:19" ht="15">
      <c r="R326" s="74">
        <v>42678</v>
      </c>
      <c r="S326" s="76" t="s">
        <v>81</v>
      </c>
    </row>
    <row r="327" spans="18:19" ht="15">
      <c r="R327" s="74">
        <v>42679</v>
      </c>
      <c r="S327" s="77" t="s">
        <v>79</v>
      </c>
    </row>
    <row r="328" spans="18:19" ht="15">
      <c r="R328" s="74">
        <v>42680</v>
      </c>
      <c r="S328" s="77" t="s">
        <v>79</v>
      </c>
    </row>
    <row r="329" spans="18:19" ht="15">
      <c r="R329" s="74">
        <v>42681</v>
      </c>
      <c r="S329" s="75" t="s">
        <v>78</v>
      </c>
    </row>
    <row r="330" spans="18:19" ht="15">
      <c r="R330" s="74">
        <v>42682</v>
      </c>
      <c r="S330" s="75" t="s">
        <v>78</v>
      </c>
    </row>
    <row r="331" spans="18:19" ht="15">
      <c r="R331" s="74">
        <v>42683</v>
      </c>
      <c r="S331" s="75" t="s">
        <v>78</v>
      </c>
    </row>
    <row r="332" spans="18:19" ht="15">
      <c r="R332" s="74">
        <v>42684</v>
      </c>
      <c r="S332" s="75" t="s">
        <v>78</v>
      </c>
    </row>
    <row r="333" spans="18:19" ht="15">
      <c r="R333" s="74">
        <v>42685</v>
      </c>
      <c r="S333" s="76" t="s">
        <v>81</v>
      </c>
    </row>
    <row r="334" spans="18:19" ht="15">
      <c r="R334" s="74">
        <v>42686</v>
      </c>
      <c r="S334" s="77" t="s">
        <v>79</v>
      </c>
    </row>
    <row r="335" spans="18:19" ht="15">
      <c r="R335" s="74">
        <v>42687</v>
      </c>
      <c r="S335" s="77" t="s">
        <v>79</v>
      </c>
    </row>
    <row r="336" spans="18:19" ht="15">
      <c r="R336" s="74">
        <v>42688</v>
      </c>
      <c r="S336" s="75" t="s">
        <v>78</v>
      </c>
    </row>
    <row r="337" spans="18:19" ht="15">
      <c r="R337" s="74">
        <v>42689</v>
      </c>
      <c r="S337" s="75" t="s">
        <v>78</v>
      </c>
    </row>
    <row r="338" spans="18:19" ht="15">
      <c r="R338" s="74">
        <v>42690</v>
      </c>
      <c r="S338" s="75" t="s">
        <v>78</v>
      </c>
    </row>
    <row r="339" spans="18:19" ht="15">
      <c r="R339" s="74">
        <v>42691</v>
      </c>
      <c r="S339" s="75" t="s">
        <v>78</v>
      </c>
    </row>
    <row r="340" spans="18:19" ht="15">
      <c r="R340" s="74">
        <v>42692</v>
      </c>
      <c r="S340" s="76" t="s">
        <v>81</v>
      </c>
    </row>
    <row r="341" spans="18:19" ht="15">
      <c r="R341" s="74">
        <v>42693</v>
      </c>
      <c r="S341" s="77" t="s">
        <v>79</v>
      </c>
    </row>
    <row r="342" spans="18:19" ht="15">
      <c r="R342" s="74">
        <v>42694</v>
      </c>
      <c r="S342" s="77" t="s">
        <v>79</v>
      </c>
    </row>
    <row r="343" spans="18:19" ht="15">
      <c r="R343" s="74">
        <v>42695</v>
      </c>
      <c r="S343" s="75" t="s">
        <v>78</v>
      </c>
    </row>
    <row r="344" spans="18:19" ht="15">
      <c r="R344" s="74">
        <v>42696</v>
      </c>
      <c r="S344" s="75" t="s">
        <v>78</v>
      </c>
    </row>
    <row r="345" spans="18:19" ht="15">
      <c r="R345" s="74">
        <v>42697</v>
      </c>
      <c r="S345" s="75" t="s">
        <v>78</v>
      </c>
    </row>
    <row r="346" spans="18:19" ht="15">
      <c r="R346" s="74">
        <v>42698</v>
      </c>
      <c r="S346" s="75" t="s">
        <v>78</v>
      </c>
    </row>
    <row r="347" spans="18:19" ht="15">
      <c r="R347" s="74">
        <v>42699</v>
      </c>
      <c r="S347" s="76" t="s">
        <v>81</v>
      </c>
    </row>
    <row r="348" spans="18:19" ht="15">
      <c r="R348" s="74">
        <v>42700</v>
      </c>
      <c r="S348" s="77" t="s">
        <v>79</v>
      </c>
    </row>
    <row r="349" spans="18:19" ht="15">
      <c r="R349" s="74">
        <v>42701</v>
      </c>
      <c r="S349" s="77" t="s">
        <v>79</v>
      </c>
    </row>
    <row r="350" spans="18:19" ht="15">
      <c r="R350" s="74">
        <v>42702</v>
      </c>
      <c r="S350" s="75" t="s">
        <v>78</v>
      </c>
    </row>
    <row r="351" spans="18:19" ht="15">
      <c r="R351" s="74">
        <v>42703</v>
      </c>
      <c r="S351" s="75" t="s">
        <v>78</v>
      </c>
    </row>
    <row r="352" spans="18:19" ht="15">
      <c r="R352" s="74">
        <v>42704</v>
      </c>
      <c r="S352" s="75" t="s">
        <v>78</v>
      </c>
    </row>
    <row r="353" spans="18:19" ht="15">
      <c r="R353" s="74">
        <v>42705</v>
      </c>
      <c r="S353" s="75" t="s">
        <v>78</v>
      </c>
    </row>
    <row r="354" spans="18:19" ht="15">
      <c r="R354" s="74">
        <v>42706</v>
      </c>
      <c r="S354" s="76" t="s">
        <v>81</v>
      </c>
    </row>
    <row r="355" spans="18:19" ht="15">
      <c r="R355" s="74">
        <v>42707</v>
      </c>
      <c r="S355" s="77" t="s">
        <v>79</v>
      </c>
    </row>
    <row r="356" spans="18:19" ht="15">
      <c r="R356" s="74">
        <v>42708</v>
      </c>
      <c r="S356" s="77" t="s">
        <v>79</v>
      </c>
    </row>
    <row r="357" spans="18:19" ht="15">
      <c r="R357" s="74">
        <v>42709</v>
      </c>
      <c r="S357" s="75" t="s">
        <v>78</v>
      </c>
    </row>
    <row r="358" spans="18:19" ht="15">
      <c r="R358" s="74">
        <v>42710</v>
      </c>
      <c r="S358" s="75" t="s">
        <v>78</v>
      </c>
    </row>
    <row r="359" spans="18:19" ht="15">
      <c r="R359" s="74">
        <v>42711</v>
      </c>
      <c r="S359" s="75" t="s">
        <v>78</v>
      </c>
    </row>
    <row r="360" spans="18:19" ht="15">
      <c r="R360" s="74">
        <v>42712</v>
      </c>
      <c r="S360" s="75" t="s">
        <v>78</v>
      </c>
    </row>
    <row r="361" spans="18:19" ht="15">
      <c r="R361" s="74">
        <v>42713</v>
      </c>
      <c r="S361" s="76" t="s">
        <v>81</v>
      </c>
    </row>
    <row r="362" spans="18:19" ht="15">
      <c r="R362" s="74">
        <v>42714</v>
      </c>
      <c r="S362" s="77" t="s">
        <v>79</v>
      </c>
    </row>
    <row r="363" spans="18:19" ht="15">
      <c r="R363" s="74">
        <v>42715</v>
      </c>
      <c r="S363" s="77" t="s">
        <v>79</v>
      </c>
    </row>
    <row r="364" spans="18:19" ht="15">
      <c r="R364" s="74">
        <v>42716</v>
      </c>
      <c r="S364" s="75" t="s">
        <v>78</v>
      </c>
    </row>
    <row r="365" spans="18:19" ht="15">
      <c r="R365" s="74">
        <v>42717</v>
      </c>
      <c r="S365" s="75" t="s">
        <v>78</v>
      </c>
    </row>
    <row r="366" spans="18:19" ht="15">
      <c r="R366" s="74">
        <v>42718</v>
      </c>
      <c r="S366" s="75" t="s">
        <v>78</v>
      </c>
    </row>
    <row r="367" spans="18:19" ht="15">
      <c r="R367" s="74">
        <v>42719</v>
      </c>
      <c r="S367" s="75" t="s">
        <v>78</v>
      </c>
    </row>
    <row r="368" spans="18:19" ht="15">
      <c r="R368" s="74">
        <v>42720</v>
      </c>
      <c r="S368" s="76" t="s">
        <v>81</v>
      </c>
    </row>
    <row r="369" spans="18:19" ht="15">
      <c r="R369" s="74">
        <v>42721</v>
      </c>
      <c r="S369" s="77" t="s">
        <v>79</v>
      </c>
    </row>
    <row r="370" spans="18:19" ht="15">
      <c r="R370" s="74">
        <v>42722</v>
      </c>
      <c r="S370" s="77" t="s">
        <v>79</v>
      </c>
    </row>
    <row r="371" spans="18:19" ht="15">
      <c r="R371" s="74">
        <v>42723</v>
      </c>
      <c r="S371" s="75" t="s">
        <v>78</v>
      </c>
    </row>
    <row r="372" spans="18:19" ht="15">
      <c r="R372" s="74">
        <v>42724</v>
      </c>
      <c r="S372" s="75" t="s">
        <v>78</v>
      </c>
    </row>
    <row r="373" spans="18:19" ht="15">
      <c r="R373" s="74">
        <v>42725</v>
      </c>
      <c r="S373" s="75" t="s">
        <v>78</v>
      </c>
    </row>
    <row r="374" spans="18:19" ht="15">
      <c r="R374" s="74">
        <v>42726</v>
      </c>
      <c r="S374" s="75" t="s">
        <v>78</v>
      </c>
    </row>
    <row r="375" spans="18:19" ht="15">
      <c r="R375" s="74">
        <v>42727</v>
      </c>
      <c r="S375" s="76" t="s">
        <v>81</v>
      </c>
    </row>
    <row r="376" spans="18:19" ht="15">
      <c r="R376" s="74">
        <v>42728</v>
      </c>
      <c r="S376" s="77" t="s">
        <v>79</v>
      </c>
    </row>
    <row r="377" spans="18:19" ht="15">
      <c r="R377" s="74">
        <v>42729</v>
      </c>
      <c r="S377" s="77" t="s">
        <v>79</v>
      </c>
    </row>
    <row r="378" spans="18:19" ht="15">
      <c r="R378" s="74">
        <v>42730</v>
      </c>
      <c r="S378" s="75" t="s">
        <v>78</v>
      </c>
    </row>
    <row r="379" spans="18:19" ht="15">
      <c r="R379" s="74">
        <v>42731</v>
      </c>
      <c r="S379" s="75" t="s">
        <v>78</v>
      </c>
    </row>
    <row r="380" spans="18:19" ht="15">
      <c r="R380" s="74">
        <v>42732</v>
      </c>
      <c r="S380" s="75" t="s">
        <v>78</v>
      </c>
    </row>
    <row r="381" spans="18:19" ht="15">
      <c r="R381" s="74">
        <v>42733</v>
      </c>
      <c r="S381" s="75" t="s">
        <v>78</v>
      </c>
    </row>
    <row r="382" spans="18:19" ht="15">
      <c r="R382" s="74">
        <v>42734</v>
      </c>
      <c r="S382" s="76" t="s">
        <v>81</v>
      </c>
    </row>
    <row r="383" spans="18:19" ht="15">
      <c r="R383" s="74">
        <v>42735</v>
      </c>
      <c r="S383" s="77" t="s">
        <v>79</v>
      </c>
    </row>
    <row r="384" spans="18:19" ht="15">
      <c r="R384" s="74">
        <v>42736</v>
      </c>
      <c r="S384" s="77" t="s">
        <v>79</v>
      </c>
    </row>
    <row r="385" spans="18:19" ht="15">
      <c r="R385" s="74">
        <v>42737</v>
      </c>
      <c r="S385" s="75" t="s">
        <v>78</v>
      </c>
    </row>
    <row r="386" spans="18:19" ht="15">
      <c r="R386" s="74">
        <v>42738</v>
      </c>
      <c r="S386" s="75" t="s">
        <v>78</v>
      </c>
    </row>
    <row r="387" spans="18:19" ht="15">
      <c r="R387" s="74">
        <v>42739</v>
      </c>
      <c r="S387" s="75" t="s">
        <v>78</v>
      </c>
    </row>
    <row r="388" spans="18:19" ht="15">
      <c r="R388" s="74">
        <v>42740</v>
      </c>
      <c r="S388" s="75" t="s">
        <v>78</v>
      </c>
    </row>
    <row r="389" spans="18:19" ht="15">
      <c r="R389" s="74">
        <v>42741</v>
      </c>
      <c r="S389" s="76" t="s">
        <v>81</v>
      </c>
    </row>
    <row r="390" spans="18:19" ht="15">
      <c r="R390" s="74">
        <v>42742</v>
      </c>
      <c r="S390" s="77" t="s">
        <v>79</v>
      </c>
    </row>
    <row r="391" spans="18:19" ht="15">
      <c r="R391" s="74">
        <v>42743</v>
      </c>
      <c r="S391" s="77" t="s">
        <v>79</v>
      </c>
    </row>
    <row r="392" spans="18:19" ht="15">
      <c r="R392" s="74">
        <v>42744</v>
      </c>
      <c r="S392" s="75" t="s">
        <v>78</v>
      </c>
    </row>
    <row r="393" spans="18:19" ht="15">
      <c r="R393" s="74">
        <v>42745</v>
      </c>
      <c r="S393" s="75" t="s">
        <v>78</v>
      </c>
    </row>
    <row r="394" spans="18:19" ht="15">
      <c r="R394" s="74">
        <v>42746</v>
      </c>
      <c r="S394" s="75" t="s">
        <v>78</v>
      </c>
    </row>
    <row r="395" spans="18:19" ht="15">
      <c r="R395" s="74">
        <v>42747</v>
      </c>
      <c r="S395" s="75" t="s">
        <v>78</v>
      </c>
    </row>
    <row r="396" spans="18:19" ht="15">
      <c r="R396" s="74">
        <v>42748</v>
      </c>
      <c r="S396" s="76" t="s">
        <v>81</v>
      </c>
    </row>
    <row r="397" spans="18:19" ht="15">
      <c r="R397" s="74">
        <v>42749</v>
      </c>
      <c r="S397" s="77" t="s">
        <v>79</v>
      </c>
    </row>
    <row r="398" spans="18:19" ht="15">
      <c r="R398" s="74">
        <v>42750</v>
      </c>
      <c r="S398" s="77" t="s">
        <v>79</v>
      </c>
    </row>
    <row r="399" spans="18:19" ht="15">
      <c r="R399" s="74">
        <v>42751</v>
      </c>
      <c r="S399" s="75" t="s">
        <v>78</v>
      </c>
    </row>
    <row r="400" spans="18:19" ht="15">
      <c r="R400" s="74">
        <v>42752</v>
      </c>
      <c r="S400" s="75" t="s">
        <v>78</v>
      </c>
    </row>
    <row r="401" spans="18:19" ht="15">
      <c r="R401" s="74">
        <v>42753</v>
      </c>
      <c r="S401" s="75" t="s">
        <v>78</v>
      </c>
    </row>
    <row r="402" spans="18:19" ht="15">
      <c r="R402" s="74">
        <v>42754</v>
      </c>
      <c r="S402" s="75" t="s">
        <v>78</v>
      </c>
    </row>
    <row r="403" spans="18:19" ht="15">
      <c r="R403" s="74">
        <v>42755</v>
      </c>
      <c r="S403" s="76" t="s">
        <v>81</v>
      </c>
    </row>
    <row r="404" spans="18:19" ht="15">
      <c r="R404" s="74">
        <v>42756</v>
      </c>
      <c r="S404" s="77" t="s">
        <v>79</v>
      </c>
    </row>
    <row r="405" spans="18:19" ht="15">
      <c r="R405" s="74">
        <v>42757</v>
      </c>
      <c r="S405" s="77" t="s">
        <v>79</v>
      </c>
    </row>
    <row r="406" spans="18:19" ht="15">
      <c r="R406" s="74">
        <v>42758</v>
      </c>
      <c r="S406" s="75" t="s">
        <v>78</v>
      </c>
    </row>
    <row r="407" spans="18:19" ht="15">
      <c r="R407" s="74">
        <v>42759</v>
      </c>
      <c r="S407" s="75" t="s">
        <v>78</v>
      </c>
    </row>
    <row r="408" spans="18:19" ht="15">
      <c r="R408" s="74">
        <v>42760</v>
      </c>
      <c r="S408" s="75" t="s">
        <v>78</v>
      </c>
    </row>
    <row r="409" spans="18:19" ht="15">
      <c r="R409" s="74">
        <v>42761</v>
      </c>
      <c r="S409" s="75" t="s">
        <v>78</v>
      </c>
    </row>
    <row r="410" spans="18:19" ht="15">
      <c r="R410" s="74">
        <v>42762</v>
      </c>
      <c r="S410" s="76" t="s">
        <v>81</v>
      </c>
    </row>
    <row r="411" spans="18:19" ht="15">
      <c r="R411" s="74">
        <v>42763</v>
      </c>
      <c r="S411" s="77" t="s">
        <v>79</v>
      </c>
    </row>
    <row r="412" spans="18:19" ht="15">
      <c r="R412" s="74">
        <v>42764</v>
      </c>
      <c r="S412" s="77" t="s">
        <v>79</v>
      </c>
    </row>
    <row r="413" spans="18:19" ht="15">
      <c r="R413" s="74">
        <v>42765</v>
      </c>
      <c r="S413" s="75" t="s">
        <v>78</v>
      </c>
    </row>
    <row r="414" spans="18:19" ht="15">
      <c r="R414" s="74">
        <v>42766</v>
      </c>
      <c r="S414" s="75" t="s">
        <v>78</v>
      </c>
    </row>
    <row r="415" spans="18:19" ht="15">
      <c r="R415" s="74">
        <v>42767</v>
      </c>
      <c r="S415" s="75" t="s">
        <v>78</v>
      </c>
    </row>
    <row r="416" spans="18:19" ht="15">
      <c r="R416" s="74">
        <v>42768</v>
      </c>
      <c r="S416" s="75" t="s">
        <v>78</v>
      </c>
    </row>
    <row r="417" spans="18:19" ht="15">
      <c r="R417" s="74">
        <v>42769</v>
      </c>
      <c r="S417" s="76" t="s">
        <v>81</v>
      </c>
    </row>
    <row r="418" spans="18:19" ht="15">
      <c r="R418" s="74">
        <v>42770</v>
      </c>
      <c r="S418" s="77" t="s">
        <v>79</v>
      </c>
    </row>
    <row r="419" spans="18:19" ht="15">
      <c r="R419" s="74">
        <v>42771</v>
      </c>
      <c r="S419" s="77" t="s">
        <v>79</v>
      </c>
    </row>
    <row r="420" spans="18:19" ht="15">
      <c r="R420" s="74">
        <v>42772</v>
      </c>
      <c r="S420" s="75" t="s">
        <v>78</v>
      </c>
    </row>
    <row r="421" spans="18:19" ht="15">
      <c r="R421" s="74">
        <v>42773</v>
      </c>
      <c r="S421" s="75" t="s">
        <v>78</v>
      </c>
    </row>
    <row r="422" spans="18:19" ht="15">
      <c r="R422" s="74">
        <v>42774</v>
      </c>
      <c r="S422" s="75" t="s">
        <v>78</v>
      </c>
    </row>
    <row r="423" spans="18:19" ht="15">
      <c r="R423" s="74">
        <v>42775</v>
      </c>
      <c r="S423" s="75" t="s">
        <v>78</v>
      </c>
    </row>
    <row r="424" spans="18:19" ht="15">
      <c r="R424" s="74">
        <v>42776</v>
      </c>
      <c r="S424" s="76" t="s">
        <v>81</v>
      </c>
    </row>
    <row r="425" spans="18:19" ht="15">
      <c r="R425" s="74">
        <v>42777</v>
      </c>
      <c r="S425" s="77" t="s">
        <v>79</v>
      </c>
    </row>
    <row r="426" spans="18:19" ht="15">
      <c r="R426" s="74">
        <v>42778</v>
      </c>
      <c r="S426" s="77" t="s">
        <v>79</v>
      </c>
    </row>
    <row r="427" spans="18:19" ht="15">
      <c r="R427" s="74">
        <v>42779</v>
      </c>
      <c r="S427" s="75" t="s">
        <v>78</v>
      </c>
    </row>
    <row r="428" spans="18:19" ht="15">
      <c r="R428" s="74">
        <v>42780</v>
      </c>
      <c r="S428" s="75" t="s">
        <v>78</v>
      </c>
    </row>
    <row r="429" spans="18:19" ht="15">
      <c r="R429" s="74">
        <v>42781</v>
      </c>
      <c r="S429" s="75" t="s">
        <v>78</v>
      </c>
    </row>
    <row r="430" spans="18:19" ht="15">
      <c r="R430" s="74">
        <v>42782</v>
      </c>
      <c r="S430" s="75" t="s">
        <v>78</v>
      </c>
    </row>
    <row r="431" spans="18:19" ht="15">
      <c r="R431" s="74">
        <v>42783</v>
      </c>
      <c r="S431" s="76" t="s">
        <v>81</v>
      </c>
    </row>
    <row r="432" spans="18:19" ht="15">
      <c r="R432" s="74">
        <v>42784</v>
      </c>
      <c r="S432" s="77" t="s">
        <v>79</v>
      </c>
    </row>
    <row r="433" spans="18:19" ht="15">
      <c r="R433" s="74">
        <v>42785</v>
      </c>
      <c r="S433" s="77" t="s">
        <v>79</v>
      </c>
    </row>
    <row r="434" spans="18:19" ht="15">
      <c r="R434" s="74">
        <v>42786</v>
      </c>
      <c r="S434" s="75" t="s">
        <v>78</v>
      </c>
    </row>
    <row r="435" spans="18:19" ht="15">
      <c r="R435" s="74">
        <v>42787</v>
      </c>
      <c r="S435" s="75" t="s">
        <v>78</v>
      </c>
    </row>
    <row r="436" spans="18:19" ht="15">
      <c r="R436" s="74">
        <v>42788</v>
      </c>
      <c r="S436" s="75" t="s">
        <v>78</v>
      </c>
    </row>
    <row r="437" spans="18:19" ht="15">
      <c r="R437" s="74">
        <v>42789</v>
      </c>
      <c r="S437" s="75" t="s">
        <v>78</v>
      </c>
    </row>
    <row r="438" spans="18:19" ht="15">
      <c r="R438" s="74">
        <v>42790</v>
      </c>
      <c r="S438" s="76" t="s">
        <v>81</v>
      </c>
    </row>
    <row r="439" spans="18:19" ht="15">
      <c r="R439" s="74">
        <v>42791</v>
      </c>
      <c r="S439" s="77" t="s">
        <v>79</v>
      </c>
    </row>
    <row r="440" spans="18:19" ht="15">
      <c r="R440" s="74">
        <v>42792</v>
      </c>
      <c r="S440" s="77" t="s">
        <v>79</v>
      </c>
    </row>
    <row r="441" spans="18:19" ht="15">
      <c r="R441" s="74">
        <v>42793</v>
      </c>
      <c r="S441" s="75" t="s">
        <v>78</v>
      </c>
    </row>
    <row r="442" spans="18:19" ht="15">
      <c r="R442" s="74">
        <v>42794</v>
      </c>
      <c r="S442" s="75" t="s">
        <v>78</v>
      </c>
    </row>
    <row r="443" spans="18:19" ht="15">
      <c r="R443" s="74">
        <v>42795</v>
      </c>
      <c r="S443" s="75" t="s">
        <v>78</v>
      </c>
    </row>
    <row r="444" spans="18:19" ht="15">
      <c r="R444" s="74">
        <v>42796</v>
      </c>
      <c r="S444" s="75" t="s">
        <v>78</v>
      </c>
    </row>
    <row r="445" spans="18:19" ht="15">
      <c r="R445" s="74">
        <v>42797</v>
      </c>
      <c r="S445" s="76" t="s">
        <v>81</v>
      </c>
    </row>
    <row r="446" spans="18:19" ht="15">
      <c r="R446" s="74">
        <v>42798</v>
      </c>
      <c r="S446" s="77" t="s">
        <v>79</v>
      </c>
    </row>
    <row r="447" spans="18:19" ht="15">
      <c r="R447" s="74">
        <v>42799</v>
      </c>
      <c r="S447" s="77" t="s">
        <v>79</v>
      </c>
    </row>
    <row r="448" spans="18:19" ht="15">
      <c r="R448" s="74">
        <v>42800</v>
      </c>
      <c r="S448" s="75" t="s">
        <v>78</v>
      </c>
    </row>
    <row r="449" spans="18:19" ht="15">
      <c r="R449" s="74">
        <v>42801</v>
      </c>
      <c r="S449" s="75" t="s">
        <v>78</v>
      </c>
    </row>
    <row r="450" spans="18:19" ht="15">
      <c r="R450" s="74">
        <v>42802</v>
      </c>
      <c r="S450" s="75" t="s">
        <v>78</v>
      </c>
    </row>
    <row r="451" spans="18:19" ht="15">
      <c r="R451" s="74">
        <v>42803</v>
      </c>
      <c r="S451" s="75" t="s">
        <v>78</v>
      </c>
    </row>
    <row r="452" spans="18:19" ht="15">
      <c r="R452" s="74">
        <v>42804</v>
      </c>
      <c r="S452" s="76" t="s">
        <v>81</v>
      </c>
    </row>
    <row r="453" spans="18:19" ht="15">
      <c r="R453" s="74">
        <v>42805</v>
      </c>
      <c r="S453" s="77" t="s">
        <v>79</v>
      </c>
    </row>
    <row r="454" spans="18:19" ht="15">
      <c r="R454" s="74">
        <v>42806</v>
      </c>
      <c r="S454" s="77" t="s">
        <v>79</v>
      </c>
    </row>
    <row r="455" spans="18:19" ht="15">
      <c r="R455" s="74">
        <v>42807</v>
      </c>
      <c r="S455" s="75" t="s">
        <v>78</v>
      </c>
    </row>
    <row r="456" spans="18:19" ht="15">
      <c r="R456" s="74">
        <v>42808</v>
      </c>
      <c r="S456" s="75" t="s">
        <v>78</v>
      </c>
    </row>
    <row r="457" spans="18:19" ht="15">
      <c r="R457" s="74">
        <v>42809</v>
      </c>
      <c r="S457" s="75" t="s">
        <v>78</v>
      </c>
    </row>
    <row r="458" spans="18:19" ht="15">
      <c r="R458" s="74">
        <v>42810</v>
      </c>
      <c r="S458" s="75" t="s">
        <v>78</v>
      </c>
    </row>
    <row r="459" spans="18:19" ht="15">
      <c r="R459" s="74">
        <v>42811</v>
      </c>
      <c r="S459" s="76" t="s">
        <v>81</v>
      </c>
    </row>
    <row r="460" spans="18:19" ht="15">
      <c r="R460" s="74">
        <v>42812</v>
      </c>
      <c r="S460" s="77" t="s">
        <v>79</v>
      </c>
    </row>
    <row r="461" spans="18:19" ht="15">
      <c r="R461" s="74">
        <v>42813</v>
      </c>
      <c r="S461" s="77" t="s">
        <v>79</v>
      </c>
    </row>
    <row r="462" spans="18:19" ht="15">
      <c r="R462" s="74">
        <v>42814</v>
      </c>
      <c r="S462" s="75" t="s">
        <v>78</v>
      </c>
    </row>
    <row r="463" spans="18:19" ht="15">
      <c r="R463" s="74">
        <v>42815</v>
      </c>
      <c r="S463" s="75" t="s">
        <v>78</v>
      </c>
    </row>
    <row r="464" spans="18:19" ht="15">
      <c r="R464" s="74">
        <v>42816</v>
      </c>
      <c r="S464" s="75" t="s">
        <v>78</v>
      </c>
    </row>
    <row r="465" spans="18:19" ht="15">
      <c r="R465" s="74">
        <v>42817</v>
      </c>
      <c r="S465" s="75" t="s">
        <v>78</v>
      </c>
    </row>
    <row r="466" spans="18:19" ht="15">
      <c r="R466" s="74">
        <v>42818</v>
      </c>
      <c r="S466" s="76" t="s">
        <v>81</v>
      </c>
    </row>
    <row r="467" spans="18:19" ht="15">
      <c r="R467" s="74">
        <v>42819</v>
      </c>
      <c r="S467" s="77" t="s">
        <v>79</v>
      </c>
    </row>
    <row r="468" spans="18:19" ht="15">
      <c r="R468" s="74">
        <v>42820</v>
      </c>
      <c r="S468" s="77" t="s">
        <v>79</v>
      </c>
    </row>
    <row r="469" spans="18:19" ht="15">
      <c r="R469" s="74">
        <v>42821</v>
      </c>
      <c r="S469" s="75" t="s">
        <v>78</v>
      </c>
    </row>
    <row r="470" spans="18:19" ht="15">
      <c r="R470" s="74">
        <v>42822</v>
      </c>
      <c r="S470" s="75" t="s">
        <v>78</v>
      </c>
    </row>
    <row r="471" spans="18:19" ht="15">
      <c r="R471" s="74">
        <v>42823</v>
      </c>
      <c r="S471" s="75" t="s">
        <v>78</v>
      </c>
    </row>
    <row r="472" spans="18:19" ht="15">
      <c r="R472" s="74">
        <v>42824</v>
      </c>
      <c r="S472" s="75" t="s">
        <v>78</v>
      </c>
    </row>
    <row r="473" spans="18:19" ht="15">
      <c r="R473" s="74">
        <v>42825</v>
      </c>
      <c r="S473" s="76" t="s">
        <v>81</v>
      </c>
    </row>
    <row r="474" spans="18:19" ht="15">
      <c r="R474" s="74">
        <v>42826</v>
      </c>
      <c r="S474" s="77" t="s">
        <v>79</v>
      </c>
    </row>
    <row r="475" spans="18:19" ht="15">
      <c r="R475" s="74">
        <v>42827</v>
      </c>
      <c r="S475" s="77" t="s">
        <v>79</v>
      </c>
    </row>
    <row r="476" spans="18:19" ht="15">
      <c r="R476" s="74">
        <v>42828</v>
      </c>
      <c r="S476" s="75" t="s">
        <v>78</v>
      </c>
    </row>
    <row r="477" spans="18:19" ht="15">
      <c r="R477" s="74">
        <v>42829</v>
      </c>
      <c r="S477" s="75" t="s">
        <v>78</v>
      </c>
    </row>
    <row r="478" spans="18:19" ht="15">
      <c r="R478" s="74">
        <v>42830</v>
      </c>
      <c r="S478" s="75" t="s">
        <v>78</v>
      </c>
    </row>
    <row r="479" spans="18:19" ht="15">
      <c r="R479" s="74">
        <v>42831</v>
      </c>
      <c r="S479" s="75" t="s">
        <v>78</v>
      </c>
    </row>
    <row r="480" spans="18:19" ht="15">
      <c r="R480" s="74">
        <v>42832</v>
      </c>
      <c r="S480" s="76" t="s">
        <v>81</v>
      </c>
    </row>
    <row r="481" spans="18:19" ht="15">
      <c r="R481" s="74">
        <v>42833</v>
      </c>
      <c r="S481" s="77" t="s">
        <v>79</v>
      </c>
    </row>
    <row r="482" spans="18:19" ht="15">
      <c r="R482" s="74">
        <v>42834</v>
      </c>
      <c r="S482" s="77" t="s">
        <v>79</v>
      </c>
    </row>
    <row r="483" spans="18:19" ht="15">
      <c r="R483" s="74">
        <v>42835</v>
      </c>
      <c r="S483" s="75" t="s">
        <v>78</v>
      </c>
    </row>
    <row r="484" spans="18:19" ht="15">
      <c r="R484" s="74">
        <v>42836</v>
      </c>
      <c r="S484" s="75" t="s">
        <v>78</v>
      </c>
    </row>
    <row r="485" spans="18:19" ht="15">
      <c r="R485" s="74">
        <v>42837</v>
      </c>
      <c r="S485" s="75" t="s">
        <v>78</v>
      </c>
    </row>
    <row r="486" spans="18:19" ht="15">
      <c r="R486" s="74">
        <v>42838</v>
      </c>
      <c r="S486" s="75" t="s">
        <v>78</v>
      </c>
    </row>
    <row r="487" spans="18:19" ht="15">
      <c r="R487" s="74">
        <v>42839</v>
      </c>
      <c r="S487" s="76" t="s">
        <v>81</v>
      </c>
    </row>
    <row r="488" spans="18:19" ht="15">
      <c r="R488" s="74">
        <v>42840</v>
      </c>
      <c r="S488" s="77" t="s">
        <v>79</v>
      </c>
    </row>
    <row r="489" spans="18:19" ht="15">
      <c r="R489" s="74">
        <v>42841</v>
      </c>
      <c r="S489" s="77" t="s">
        <v>79</v>
      </c>
    </row>
    <row r="490" spans="18:19" ht="15">
      <c r="R490" s="74">
        <v>42842</v>
      </c>
      <c r="S490" s="75" t="s">
        <v>78</v>
      </c>
    </row>
    <row r="491" spans="18:19" ht="15">
      <c r="R491" s="74">
        <v>42843</v>
      </c>
      <c r="S491" s="75" t="s">
        <v>78</v>
      </c>
    </row>
    <row r="492" spans="18:19" ht="15">
      <c r="R492" s="74">
        <v>42844</v>
      </c>
      <c r="S492" s="75" t="s">
        <v>78</v>
      </c>
    </row>
    <row r="493" spans="18:19" ht="15">
      <c r="R493" s="74">
        <v>42845</v>
      </c>
      <c r="S493" s="75" t="s">
        <v>78</v>
      </c>
    </row>
    <row r="494" spans="18:19" ht="15">
      <c r="R494" s="74">
        <v>42846</v>
      </c>
      <c r="S494" s="76" t="s">
        <v>81</v>
      </c>
    </row>
    <row r="495" spans="18:19" ht="15">
      <c r="R495" s="74">
        <v>42847</v>
      </c>
      <c r="S495" s="77" t="s">
        <v>79</v>
      </c>
    </row>
    <row r="496" spans="18:19" ht="15">
      <c r="R496" s="74">
        <v>42848</v>
      </c>
      <c r="S496" s="77" t="s">
        <v>79</v>
      </c>
    </row>
    <row r="497" spans="18:19" ht="15">
      <c r="R497" s="74">
        <v>42849</v>
      </c>
      <c r="S497" s="75" t="s">
        <v>78</v>
      </c>
    </row>
    <row r="498" spans="18:19" ht="15">
      <c r="R498" s="74">
        <v>42850</v>
      </c>
      <c r="S498" s="75" t="s">
        <v>78</v>
      </c>
    </row>
    <row r="499" spans="18:19" ht="15">
      <c r="R499" s="74">
        <v>42851</v>
      </c>
      <c r="S499" s="75" t="s">
        <v>78</v>
      </c>
    </row>
    <row r="500" spans="18:19" ht="15">
      <c r="R500" s="74">
        <v>42852</v>
      </c>
      <c r="S500" s="75" t="s">
        <v>78</v>
      </c>
    </row>
    <row r="501" spans="18:19" ht="15">
      <c r="R501" s="74">
        <v>42853</v>
      </c>
      <c r="S501" s="76" t="s">
        <v>81</v>
      </c>
    </row>
    <row r="502" spans="18:19" ht="15">
      <c r="R502" s="74">
        <v>42854</v>
      </c>
      <c r="S502" s="77" t="s">
        <v>79</v>
      </c>
    </row>
    <row r="503" spans="18:19" ht="15">
      <c r="R503" s="74">
        <v>42855</v>
      </c>
      <c r="S503" s="77" t="s">
        <v>79</v>
      </c>
    </row>
    <row r="504" spans="18:19" ht="15">
      <c r="R504" s="74">
        <v>42856</v>
      </c>
      <c r="S504" s="75" t="s">
        <v>78</v>
      </c>
    </row>
    <row r="505" spans="18:19" ht="15">
      <c r="R505" s="74">
        <v>42857</v>
      </c>
      <c r="S505" s="75" t="s">
        <v>78</v>
      </c>
    </row>
    <row r="506" spans="18:19" ht="15">
      <c r="R506" s="74">
        <v>42858</v>
      </c>
      <c r="S506" s="75" t="s">
        <v>78</v>
      </c>
    </row>
    <row r="507" spans="18:19" ht="15">
      <c r="R507" s="74">
        <v>42859</v>
      </c>
      <c r="S507" s="75" t="s">
        <v>78</v>
      </c>
    </row>
    <row r="508" spans="18:19" ht="15">
      <c r="R508" s="74">
        <v>42860</v>
      </c>
      <c r="S508" s="76" t="s">
        <v>81</v>
      </c>
    </row>
    <row r="509" spans="18:19" ht="15">
      <c r="R509" s="74">
        <v>42861</v>
      </c>
      <c r="S509" s="77" t="s">
        <v>79</v>
      </c>
    </row>
    <row r="510" spans="18:19" ht="15">
      <c r="R510" s="74">
        <v>42862</v>
      </c>
      <c r="S510" s="77" t="s">
        <v>79</v>
      </c>
    </row>
    <row r="511" spans="18:19" ht="15">
      <c r="R511" s="74">
        <v>42863</v>
      </c>
      <c r="S511" s="75" t="s">
        <v>78</v>
      </c>
    </row>
    <row r="512" spans="18:19" ht="15">
      <c r="R512" s="74">
        <v>42864</v>
      </c>
      <c r="S512" s="75" t="s">
        <v>78</v>
      </c>
    </row>
    <row r="513" spans="18:19" ht="15">
      <c r="R513" s="74">
        <v>42865</v>
      </c>
      <c r="S513" s="75" t="s">
        <v>78</v>
      </c>
    </row>
    <row r="514" spans="18:19" ht="15">
      <c r="R514" s="74">
        <v>42866</v>
      </c>
      <c r="S514" s="75" t="s">
        <v>78</v>
      </c>
    </row>
    <row r="515" spans="18:19" ht="15">
      <c r="R515" s="74">
        <v>42867</v>
      </c>
      <c r="S515" s="76" t="s">
        <v>81</v>
      </c>
    </row>
    <row r="516" spans="18:19" ht="15">
      <c r="R516" s="74">
        <v>42868</v>
      </c>
      <c r="S516" s="77" t="s">
        <v>79</v>
      </c>
    </row>
    <row r="517" spans="18:19" ht="15">
      <c r="R517" s="74">
        <v>42869</v>
      </c>
      <c r="S517" s="77" t="s">
        <v>79</v>
      </c>
    </row>
    <row r="518" spans="18:19" ht="15">
      <c r="R518" s="74">
        <v>42870</v>
      </c>
      <c r="S518" s="75" t="s">
        <v>78</v>
      </c>
    </row>
    <row r="519" spans="18:19" ht="15">
      <c r="R519" s="74">
        <v>42871</v>
      </c>
      <c r="S519" s="75" t="s">
        <v>78</v>
      </c>
    </row>
    <row r="520" spans="18:19" ht="15">
      <c r="R520" s="74">
        <v>42872</v>
      </c>
      <c r="S520" s="75" t="s">
        <v>78</v>
      </c>
    </row>
    <row r="521" spans="18:19" ht="15">
      <c r="R521" s="74">
        <v>42873</v>
      </c>
      <c r="S521" s="75" t="s">
        <v>78</v>
      </c>
    </row>
    <row r="522" spans="18:19" ht="15">
      <c r="R522" s="74">
        <v>42874</v>
      </c>
      <c r="S522" s="76" t="s">
        <v>81</v>
      </c>
    </row>
    <row r="523" spans="18:19" ht="15">
      <c r="R523" s="74">
        <v>42875</v>
      </c>
      <c r="S523" s="77" t="s">
        <v>79</v>
      </c>
    </row>
    <row r="524" spans="18:19" ht="15">
      <c r="R524" s="74">
        <v>42876</v>
      </c>
      <c r="S524" s="77" t="s">
        <v>79</v>
      </c>
    </row>
    <row r="525" spans="18:19" ht="15">
      <c r="R525" s="74">
        <v>42877</v>
      </c>
      <c r="S525" s="75" t="s">
        <v>78</v>
      </c>
    </row>
    <row r="526" spans="18:19" ht="15">
      <c r="R526" s="74">
        <v>42878</v>
      </c>
      <c r="S526" s="75" t="s">
        <v>78</v>
      </c>
    </row>
    <row r="527" spans="18:19" ht="15">
      <c r="R527" s="74">
        <v>42879</v>
      </c>
      <c r="S527" s="75" t="s">
        <v>78</v>
      </c>
    </row>
    <row r="528" spans="18:19" ht="15">
      <c r="R528" s="74">
        <v>42880</v>
      </c>
      <c r="S528" s="75" t="s">
        <v>78</v>
      </c>
    </row>
    <row r="529" spans="18:19" ht="15">
      <c r="R529" s="74">
        <v>42881</v>
      </c>
      <c r="S529" s="76" t="s">
        <v>81</v>
      </c>
    </row>
    <row r="530" spans="18:19" ht="15">
      <c r="R530" s="74">
        <v>42882</v>
      </c>
      <c r="S530" s="77" t="s">
        <v>79</v>
      </c>
    </row>
    <row r="531" spans="18:19" ht="15">
      <c r="R531" s="74">
        <v>42883</v>
      </c>
      <c r="S531" s="77" t="s">
        <v>79</v>
      </c>
    </row>
    <row r="532" spans="18:19" ht="15">
      <c r="R532" s="74">
        <v>42884</v>
      </c>
      <c r="S532" s="75" t="s">
        <v>78</v>
      </c>
    </row>
    <row r="533" spans="18:19" ht="15">
      <c r="R533" s="74">
        <v>42885</v>
      </c>
      <c r="S533" s="75" t="s">
        <v>78</v>
      </c>
    </row>
    <row r="534" spans="18:19" ht="15">
      <c r="R534" s="74">
        <v>42886</v>
      </c>
      <c r="S534" s="75" t="s">
        <v>78</v>
      </c>
    </row>
    <row r="535" spans="18:19" ht="15">
      <c r="R535" s="74">
        <v>42887</v>
      </c>
      <c r="S535" s="75" t="s">
        <v>78</v>
      </c>
    </row>
    <row r="536" spans="18:19" ht="15">
      <c r="R536" s="74">
        <v>42888</v>
      </c>
      <c r="S536" s="76" t="s">
        <v>81</v>
      </c>
    </row>
    <row r="537" spans="18:19" ht="15">
      <c r="R537" s="74">
        <v>42889</v>
      </c>
      <c r="S537" s="77" t="s">
        <v>79</v>
      </c>
    </row>
    <row r="538" spans="18:19" ht="15">
      <c r="R538" s="74">
        <v>42890</v>
      </c>
      <c r="S538" s="77" t="s">
        <v>79</v>
      </c>
    </row>
    <row r="539" spans="18:19" ht="15">
      <c r="R539" s="74">
        <v>42891</v>
      </c>
      <c r="S539" s="75" t="s">
        <v>78</v>
      </c>
    </row>
    <row r="540" spans="18:19" ht="15">
      <c r="R540" s="74">
        <v>42892</v>
      </c>
      <c r="S540" s="75" t="s">
        <v>78</v>
      </c>
    </row>
    <row r="541" spans="18:19" ht="15">
      <c r="R541" s="74">
        <v>42893</v>
      </c>
      <c r="S541" s="75" t="s">
        <v>78</v>
      </c>
    </row>
    <row r="542" spans="18:19" ht="15">
      <c r="R542" s="74">
        <v>42894</v>
      </c>
      <c r="S542" s="75" t="s">
        <v>78</v>
      </c>
    </row>
    <row r="543" spans="18:19" ht="15">
      <c r="R543" s="74">
        <v>42895</v>
      </c>
      <c r="S543" s="76" t="s">
        <v>81</v>
      </c>
    </row>
    <row r="544" spans="18:19" ht="15">
      <c r="R544" s="74">
        <v>42896</v>
      </c>
      <c r="S544" s="77" t="s">
        <v>79</v>
      </c>
    </row>
    <row r="545" spans="18:19" ht="15">
      <c r="R545" s="74">
        <v>42897</v>
      </c>
      <c r="S545" s="77" t="s">
        <v>79</v>
      </c>
    </row>
    <row r="546" spans="18:19" ht="15">
      <c r="R546" s="74">
        <v>42898</v>
      </c>
      <c r="S546" s="75" t="s">
        <v>78</v>
      </c>
    </row>
    <row r="547" spans="18:19" ht="15">
      <c r="R547" s="74">
        <v>42899</v>
      </c>
      <c r="S547" s="75" t="s">
        <v>78</v>
      </c>
    </row>
    <row r="548" spans="18:19" ht="15">
      <c r="R548" s="74">
        <v>42900</v>
      </c>
      <c r="S548" s="75" t="s">
        <v>78</v>
      </c>
    </row>
    <row r="549" spans="18:19" ht="15">
      <c r="R549" s="74">
        <v>42901</v>
      </c>
      <c r="S549" s="75" t="s">
        <v>78</v>
      </c>
    </row>
    <row r="550" spans="18:19" ht="15">
      <c r="R550" s="74">
        <v>42902</v>
      </c>
      <c r="S550" s="76" t="s">
        <v>81</v>
      </c>
    </row>
    <row r="551" spans="18:19" ht="15">
      <c r="R551" s="74">
        <v>42903</v>
      </c>
      <c r="S551" s="77" t="s">
        <v>79</v>
      </c>
    </row>
    <row r="552" spans="18:19" ht="15">
      <c r="R552" s="74">
        <v>42904</v>
      </c>
      <c r="S552" s="77" t="s">
        <v>79</v>
      </c>
    </row>
    <row r="553" spans="18:19" ht="15">
      <c r="R553" s="74">
        <v>42905</v>
      </c>
      <c r="S553" s="75" t="s">
        <v>78</v>
      </c>
    </row>
    <row r="554" spans="18:19" ht="15">
      <c r="R554" s="74">
        <v>42906</v>
      </c>
      <c r="S554" s="75" t="s">
        <v>78</v>
      </c>
    </row>
    <row r="555" spans="18:19" ht="15">
      <c r="R555" s="74">
        <v>42907</v>
      </c>
      <c r="S555" s="75" t="s">
        <v>78</v>
      </c>
    </row>
    <row r="556" spans="18:19" ht="15">
      <c r="R556" s="74">
        <v>42908</v>
      </c>
      <c r="S556" s="75" t="s">
        <v>78</v>
      </c>
    </row>
    <row r="557" spans="18:19" ht="15">
      <c r="R557" s="74">
        <v>42909</v>
      </c>
      <c r="S557" s="76" t="s">
        <v>81</v>
      </c>
    </row>
    <row r="558" spans="18:19" ht="15">
      <c r="R558" s="74">
        <v>42910</v>
      </c>
      <c r="S558" s="77" t="s">
        <v>79</v>
      </c>
    </row>
    <row r="559" spans="18:19" ht="15">
      <c r="R559" s="74">
        <v>42911</v>
      </c>
      <c r="S559" s="77" t="s">
        <v>79</v>
      </c>
    </row>
    <row r="560" spans="18:19" ht="15">
      <c r="R560" s="74">
        <v>42912</v>
      </c>
      <c r="S560" s="75" t="s">
        <v>78</v>
      </c>
    </row>
    <row r="561" spans="18:19" ht="15">
      <c r="R561" s="74">
        <v>42913</v>
      </c>
      <c r="S561" s="75" t="s">
        <v>78</v>
      </c>
    </row>
    <row r="562" spans="18:19" ht="15">
      <c r="R562" s="74">
        <v>42914</v>
      </c>
      <c r="S562" s="75" t="s">
        <v>78</v>
      </c>
    </row>
    <row r="563" spans="18:19" ht="15">
      <c r="R563" s="74">
        <v>42915</v>
      </c>
      <c r="S563" s="75" t="s">
        <v>78</v>
      </c>
    </row>
    <row r="564" spans="18:19" ht="15">
      <c r="R564" s="74">
        <v>42916</v>
      </c>
      <c r="S564" s="76" t="s">
        <v>81</v>
      </c>
    </row>
    <row r="565" spans="18:19" ht="15">
      <c r="R565" s="74">
        <v>42917</v>
      </c>
      <c r="S565" s="77" t="s">
        <v>79</v>
      </c>
    </row>
    <row r="566" spans="18:19" ht="15">
      <c r="R566" s="74">
        <v>42918</v>
      </c>
      <c r="S566" s="77" t="s">
        <v>79</v>
      </c>
    </row>
    <row r="567" spans="18:19" ht="15">
      <c r="R567" s="74">
        <v>42919</v>
      </c>
      <c r="S567" s="75" t="s">
        <v>78</v>
      </c>
    </row>
    <row r="568" spans="18:19" ht="15">
      <c r="R568" s="74">
        <v>42920</v>
      </c>
      <c r="S568" s="75" t="s">
        <v>78</v>
      </c>
    </row>
    <row r="569" spans="18:19" ht="15">
      <c r="R569" s="74">
        <v>42921</v>
      </c>
      <c r="S569" s="75" t="s">
        <v>78</v>
      </c>
    </row>
    <row r="570" spans="18:19" ht="15">
      <c r="R570" s="74">
        <v>42922</v>
      </c>
      <c r="S570" s="75" t="s">
        <v>78</v>
      </c>
    </row>
    <row r="571" spans="18:19" ht="15">
      <c r="R571" s="74">
        <v>42923</v>
      </c>
      <c r="S571" s="76" t="s">
        <v>81</v>
      </c>
    </row>
    <row r="572" spans="18:19" ht="15">
      <c r="R572" s="74">
        <v>42924</v>
      </c>
      <c r="S572" s="77" t="s">
        <v>79</v>
      </c>
    </row>
    <row r="573" spans="18:19" ht="15">
      <c r="R573" s="74">
        <v>42925</v>
      </c>
      <c r="S573" s="77" t="s">
        <v>79</v>
      </c>
    </row>
    <row r="574" spans="18:19" ht="15">
      <c r="R574" s="74">
        <v>42926</v>
      </c>
      <c r="S574" s="75" t="s">
        <v>78</v>
      </c>
    </row>
    <row r="575" spans="18:19" ht="15">
      <c r="R575" s="74">
        <v>42927</v>
      </c>
      <c r="S575" s="75" t="s">
        <v>78</v>
      </c>
    </row>
    <row r="576" spans="18:19" ht="15">
      <c r="R576" s="74">
        <v>42928</v>
      </c>
      <c r="S576" s="75" t="s">
        <v>78</v>
      </c>
    </row>
    <row r="577" spans="18:19" ht="15">
      <c r="R577" s="74">
        <v>42929</v>
      </c>
      <c r="S577" s="75" t="s">
        <v>78</v>
      </c>
    </row>
    <row r="578" spans="18:19" ht="15">
      <c r="R578" s="74">
        <v>42930</v>
      </c>
      <c r="S578" s="76" t="s">
        <v>81</v>
      </c>
    </row>
    <row r="579" spans="18:19" ht="15">
      <c r="R579" s="74">
        <v>42931</v>
      </c>
      <c r="S579" s="77" t="s">
        <v>79</v>
      </c>
    </row>
    <row r="580" spans="18:19" ht="15">
      <c r="R580" s="74">
        <v>42932</v>
      </c>
      <c r="S580" s="77" t="s">
        <v>79</v>
      </c>
    </row>
    <row r="581" spans="18:19" ht="15">
      <c r="R581" s="74">
        <v>42933</v>
      </c>
      <c r="S581" s="75" t="s">
        <v>78</v>
      </c>
    </row>
    <row r="582" spans="18:19" ht="15">
      <c r="R582" s="74">
        <v>42934</v>
      </c>
      <c r="S582" s="75" t="s">
        <v>78</v>
      </c>
    </row>
    <row r="583" spans="18:19" ht="15">
      <c r="R583" s="74">
        <v>42935</v>
      </c>
      <c r="S583" s="75" t="s">
        <v>78</v>
      </c>
    </row>
    <row r="584" spans="18:19" ht="15">
      <c r="R584" s="74">
        <v>42936</v>
      </c>
      <c r="S584" s="75" t="s">
        <v>78</v>
      </c>
    </row>
    <row r="585" spans="18:19" ht="15">
      <c r="R585" s="74">
        <v>42937</v>
      </c>
      <c r="S585" s="76" t="s">
        <v>81</v>
      </c>
    </row>
    <row r="586" spans="18:19" ht="15">
      <c r="R586" s="74">
        <v>42938</v>
      </c>
      <c r="S586" s="77" t="s">
        <v>79</v>
      </c>
    </row>
    <row r="587" spans="18:19" ht="15">
      <c r="R587" s="74">
        <v>42939</v>
      </c>
      <c r="S587" s="77" t="s">
        <v>79</v>
      </c>
    </row>
    <row r="588" spans="18:19" ht="15">
      <c r="R588" s="74">
        <v>42940</v>
      </c>
      <c r="S588" s="75" t="s">
        <v>78</v>
      </c>
    </row>
    <row r="589" spans="18:19" ht="15">
      <c r="R589" s="74">
        <v>42941</v>
      </c>
      <c r="S589" s="75" t="s">
        <v>78</v>
      </c>
    </row>
    <row r="590" spans="18:19" ht="15">
      <c r="R590" s="74">
        <v>42942</v>
      </c>
      <c r="S590" s="75" t="s">
        <v>78</v>
      </c>
    </row>
    <row r="591" spans="18:19" ht="15">
      <c r="R591" s="74">
        <v>42943</v>
      </c>
      <c r="S591" s="75" t="s">
        <v>78</v>
      </c>
    </row>
    <row r="592" spans="18:19" ht="15">
      <c r="R592" s="74">
        <v>42944</v>
      </c>
      <c r="S592" s="76" t="s">
        <v>81</v>
      </c>
    </row>
    <row r="593" spans="18:19" ht="15">
      <c r="R593" s="74">
        <v>42945</v>
      </c>
      <c r="S593" s="77" t="s">
        <v>79</v>
      </c>
    </row>
    <row r="594" spans="18:19" ht="15">
      <c r="R594" s="74">
        <v>42946</v>
      </c>
      <c r="S594" s="77" t="s">
        <v>79</v>
      </c>
    </row>
    <row r="595" spans="18:19" ht="15">
      <c r="R595" s="74">
        <v>42947</v>
      </c>
      <c r="S595" s="75" t="s">
        <v>78</v>
      </c>
    </row>
    <row r="596" spans="18:19" ht="15">
      <c r="R596" s="74">
        <v>42948</v>
      </c>
      <c r="S596" s="75" t="s">
        <v>78</v>
      </c>
    </row>
    <row r="597" spans="18:19" ht="15">
      <c r="R597" s="74">
        <v>42949</v>
      </c>
      <c r="S597" s="75" t="s">
        <v>78</v>
      </c>
    </row>
    <row r="598" spans="18:19" ht="15">
      <c r="R598" s="74">
        <v>42950</v>
      </c>
      <c r="S598" s="75" t="s">
        <v>78</v>
      </c>
    </row>
    <row r="599" spans="18:19" ht="15">
      <c r="R599" s="74">
        <v>42951</v>
      </c>
      <c r="S599" s="76" t="s">
        <v>81</v>
      </c>
    </row>
    <row r="600" spans="18:19" ht="15">
      <c r="R600" s="74">
        <v>42952</v>
      </c>
      <c r="S600" s="77" t="s">
        <v>79</v>
      </c>
    </row>
    <row r="601" spans="18:19" ht="15">
      <c r="R601" s="74">
        <v>42953</v>
      </c>
      <c r="S601" s="77" t="s">
        <v>79</v>
      </c>
    </row>
    <row r="602" spans="18:19" ht="15">
      <c r="R602" s="74">
        <v>42954</v>
      </c>
      <c r="S602" s="75" t="s">
        <v>78</v>
      </c>
    </row>
    <row r="603" spans="18:19" ht="15">
      <c r="R603" s="74">
        <v>42955</v>
      </c>
      <c r="S603" s="75" t="s">
        <v>78</v>
      </c>
    </row>
    <row r="604" spans="18:19" ht="15">
      <c r="R604" s="74">
        <v>42956</v>
      </c>
      <c r="S604" s="75" t="s">
        <v>78</v>
      </c>
    </row>
    <row r="605" spans="18:19" ht="15">
      <c r="R605" s="74">
        <v>42957</v>
      </c>
      <c r="S605" s="75" t="s">
        <v>78</v>
      </c>
    </row>
    <row r="606" spans="18:19" ht="15">
      <c r="R606" s="74">
        <v>42958</v>
      </c>
      <c r="S606" s="76" t="s">
        <v>81</v>
      </c>
    </row>
    <row r="607" spans="18:19" ht="15">
      <c r="R607" s="74">
        <v>42959</v>
      </c>
      <c r="S607" s="77" t="s">
        <v>79</v>
      </c>
    </row>
    <row r="608" spans="18:19" ht="15">
      <c r="R608" s="74">
        <v>42960</v>
      </c>
      <c r="S608" s="77" t="s">
        <v>79</v>
      </c>
    </row>
    <row r="609" spans="18:19" ht="15">
      <c r="R609" s="74">
        <v>42961</v>
      </c>
      <c r="S609" s="75" t="s">
        <v>78</v>
      </c>
    </row>
    <row r="610" spans="18:19" ht="15">
      <c r="R610" s="74">
        <v>42962</v>
      </c>
      <c r="S610" s="75" t="s">
        <v>78</v>
      </c>
    </row>
    <row r="611" spans="18:19" ht="15">
      <c r="R611" s="74">
        <v>42963</v>
      </c>
      <c r="S611" s="75" t="s">
        <v>78</v>
      </c>
    </row>
    <row r="612" spans="18:19" ht="15">
      <c r="R612" s="74">
        <v>42964</v>
      </c>
      <c r="S612" s="75" t="s">
        <v>78</v>
      </c>
    </row>
    <row r="613" spans="18:19" ht="15">
      <c r="R613" s="74">
        <v>42965</v>
      </c>
      <c r="S613" s="76" t="s">
        <v>81</v>
      </c>
    </row>
    <row r="614" spans="18:19" ht="15">
      <c r="R614" s="74">
        <v>42966</v>
      </c>
      <c r="S614" s="77" t="s">
        <v>79</v>
      </c>
    </row>
    <row r="615" spans="18:19" ht="15">
      <c r="R615" s="74">
        <v>42967</v>
      </c>
      <c r="S615" s="77" t="s">
        <v>79</v>
      </c>
    </row>
    <row r="616" spans="18:19" ht="15">
      <c r="R616" s="74">
        <v>42968</v>
      </c>
      <c r="S616" s="75" t="s">
        <v>78</v>
      </c>
    </row>
    <row r="617" spans="18:19" ht="15">
      <c r="R617" s="74">
        <v>42969</v>
      </c>
      <c r="S617" s="75" t="s">
        <v>78</v>
      </c>
    </row>
    <row r="618" spans="18:19" ht="15">
      <c r="R618" s="74">
        <v>42970</v>
      </c>
      <c r="S618" s="75" t="s">
        <v>78</v>
      </c>
    </row>
    <row r="619" spans="18:19" ht="15">
      <c r="R619" s="74">
        <v>42971</v>
      </c>
      <c r="S619" s="75" t="s">
        <v>78</v>
      </c>
    </row>
    <row r="620" spans="18:19" ht="15">
      <c r="R620" s="74">
        <v>42972</v>
      </c>
      <c r="S620" s="76" t="s">
        <v>81</v>
      </c>
    </row>
    <row r="621" spans="18:19" ht="15">
      <c r="R621" s="74">
        <v>42973</v>
      </c>
      <c r="S621" s="77" t="s">
        <v>79</v>
      </c>
    </row>
    <row r="622" spans="18:19" ht="15">
      <c r="R622" s="74">
        <v>42974</v>
      </c>
      <c r="S622" s="77" t="s">
        <v>79</v>
      </c>
    </row>
    <row r="623" spans="18:19" ht="15">
      <c r="R623" s="74">
        <v>42975</v>
      </c>
      <c r="S623" s="75" t="s">
        <v>78</v>
      </c>
    </row>
    <row r="624" spans="18:19" ht="15">
      <c r="R624" s="74">
        <v>42976</v>
      </c>
      <c r="S624" s="75" t="s">
        <v>78</v>
      </c>
    </row>
    <row r="625" spans="18:19" ht="15">
      <c r="R625" s="74">
        <v>42977</v>
      </c>
      <c r="S625" s="75" t="s">
        <v>78</v>
      </c>
    </row>
    <row r="626" spans="18:19" ht="15">
      <c r="R626" s="74">
        <v>42978</v>
      </c>
      <c r="S626" s="75" t="s">
        <v>78</v>
      </c>
    </row>
    <row r="627" spans="18:19" ht="15">
      <c r="R627" s="74">
        <v>42979</v>
      </c>
      <c r="S627" s="76" t="s">
        <v>81</v>
      </c>
    </row>
    <row r="628" spans="18:19" ht="15">
      <c r="R628" s="74">
        <v>42980</v>
      </c>
      <c r="S628" s="77" t="s">
        <v>79</v>
      </c>
    </row>
    <row r="629" spans="18:19" ht="15">
      <c r="R629" s="74">
        <v>42981</v>
      </c>
      <c r="S629" s="77" t="s">
        <v>79</v>
      </c>
    </row>
    <row r="630" spans="18:19" ht="15">
      <c r="R630" s="74">
        <v>42982</v>
      </c>
      <c r="S630" s="75" t="s">
        <v>78</v>
      </c>
    </row>
    <row r="631" spans="18:19" ht="15">
      <c r="R631" s="74">
        <v>42983</v>
      </c>
      <c r="S631" s="75" t="s">
        <v>78</v>
      </c>
    </row>
    <row r="632" spans="18:19" ht="15">
      <c r="R632" s="74">
        <v>42984</v>
      </c>
      <c r="S632" s="75" t="s">
        <v>78</v>
      </c>
    </row>
    <row r="633" spans="18:19" ht="15">
      <c r="R633" s="74">
        <v>42985</v>
      </c>
      <c r="S633" s="75" t="s">
        <v>78</v>
      </c>
    </row>
    <row r="634" spans="18:19" ht="15">
      <c r="R634" s="74">
        <v>42986</v>
      </c>
      <c r="S634" s="76" t="s">
        <v>81</v>
      </c>
    </row>
    <row r="635" spans="18:19" ht="15">
      <c r="R635" s="74">
        <v>42987</v>
      </c>
      <c r="S635" s="77" t="s">
        <v>79</v>
      </c>
    </row>
    <row r="636" spans="18:19" ht="15">
      <c r="R636" s="74">
        <v>42988</v>
      </c>
      <c r="S636" s="77" t="s">
        <v>79</v>
      </c>
    </row>
    <row r="637" spans="18:19" ht="15">
      <c r="R637" s="74">
        <v>42989</v>
      </c>
      <c r="S637" s="75" t="s">
        <v>78</v>
      </c>
    </row>
    <row r="638" spans="18:19" ht="15">
      <c r="R638" s="74">
        <v>42990</v>
      </c>
      <c r="S638" s="75" t="s">
        <v>78</v>
      </c>
    </row>
    <row r="639" spans="18:19" ht="15">
      <c r="R639" s="74">
        <v>42991</v>
      </c>
      <c r="S639" s="75" t="s">
        <v>78</v>
      </c>
    </row>
    <row r="640" spans="18:19" ht="15">
      <c r="R640" s="74">
        <v>42992</v>
      </c>
      <c r="S640" s="75" t="s">
        <v>78</v>
      </c>
    </row>
    <row r="641" spans="18:19" ht="15">
      <c r="R641" s="74">
        <v>42993</v>
      </c>
      <c r="S641" s="76" t="s">
        <v>81</v>
      </c>
    </row>
    <row r="642" spans="18:19" ht="15">
      <c r="R642" s="74">
        <v>42994</v>
      </c>
      <c r="S642" s="77" t="s">
        <v>79</v>
      </c>
    </row>
    <row r="643" spans="18:19" ht="15">
      <c r="R643" s="74">
        <v>42995</v>
      </c>
      <c r="S643" s="77" t="s">
        <v>79</v>
      </c>
    </row>
    <row r="644" spans="18:19" ht="15">
      <c r="R644" s="74">
        <v>42996</v>
      </c>
      <c r="S644" s="75" t="s">
        <v>78</v>
      </c>
    </row>
    <row r="645" spans="18:19" ht="15">
      <c r="R645" s="74">
        <v>42997</v>
      </c>
      <c r="S645" s="75" t="s">
        <v>78</v>
      </c>
    </row>
    <row r="646" spans="18:19" ht="15">
      <c r="R646" s="74">
        <v>42998</v>
      </c>
      <c r="S646" s="75" t="s">
        <v>78</v>
      </c>
    </row>
    <row r="647" spans="18:19" ht="15">
      <c r="R647" s="74">
        <v>42999</v>
      </c>
      <c r="S647" s="75" t="s">
        <v>78</v>
      </c>
    </row>
    <row r="648" spans="18:19" ht="15">
      <c r="R648" s="74">
        <v>43000</v>
      </c>
      <c r="S648" s="76" t="s">
        <v>81</v>
      </c>
    </row>
    <row r="649" spans="18:19" ht="15">
      <c r="R649" s="74">
        <v>43001</v>
      </c>
      <c r="S649" s="77" t="s">
        <v>79</v>
      </c>
    </row>
    <row r="650" spans="18:19" ht="15">
      <c r="R650" s="74">
        <v>43002</v>
      </c>
      <c r="S650" s="77" t="s">
        <v>79</v>
      </c>
    </row>
    <row r="651" spans="18:19" ht="15">
      <c r="R651" s="74">
        <v>43003</v>
      </c>
      <c r="S651" s="75" t="s">
        <v>78</v>
      </c>
    </row>
    <row r="652" spans="18:19" ht="15">
      <c r="R652" s="74">
        <v>43004</v>
      </c>
      <c r="S652" s="75" t="s">
        <v>78</v>
      </c>
    </row>
    <row r="653" spans="18:19" ht="15">
      <c r="R653" s="74">
        <v>43005</v>
      </c>
      <c r="S653" s="75" t="s">
        <v>78</v>
      </c>
    </row>
    <row r="654" spans="18:19" ht="15">
      <c r="R654" s="74">
        <v>43006</v>
      </c>
      <c r="S654" s="75" t="s">
        <v>78</v>
      </c>
    </row>
    <row r="655" spans="18:19" ht="15">
      <c r="R655" s="74">
        <v>43007</v>
      </c>
      <c r="S655" s="76" t="s">
        <v>81</v>
      </c>
    </row>
    <row r="656" spans="18:19" ht="15">
      <c r="R656" s="74">
        <v>43008</v>
      </c>
      <c r="S656" s="77" t="s">
        <v>79</v>
      </c>
    </row>
    <row r="657" spans="18:19" ht="15">
      <c r="R657" s="74">
        <v>43009</v>
      </c>
      <c r="S657" s="77" t="s">
        <v>79</v>
      </c>
    </row>
    <row r="658" spans="18:19" ht="15">
      <c r="R658" s="74">
        <v>43010</v>
      </c>
      <c r="S658" s="75" t="s">
        <v>78</v>
      </c>
    </row>
    <row r="659" spans="18:19" ht="15">
      <c r="R659" s="74">
        <v>43011</v>
      </c>
      <c r="S659" s="75" t="s">
        <v>78</v>
      </c>
    </row>
    <row r="660" spans="18:19" ht="15">
      <c r="R660" s="74">
        <v>43012</v>
      </c>
      <c r="S660" s="75" t="s">
        <v>78</v>
      </c>
    </row>
    <row r="661" spans="18:19" ht="15">
      <c r="R661" s="74">
        <v>43013</v>
      </c>
      <c r="S661" s="75" t="s">
        <v>78</v>
      </c>
    </row>
    <row r="662" spans="18:19" ht="15">
      <c r="R662" s="74">
        <v>43014</v>
      </c>
      <c r="S662" s="76" t="s">
        <v>81</v>
      </c>
    </row>
    <row r="663" spans="18:19" ht="15">
      <c r="R663" s="74">
        <v>43015</v>
      </c>
      <c r="S663" s="77" t="s">
        <v>79</v>
      </c>
    </row>
    <row r="664" spans="18:19" ht="15">
      <c r="R664" s="74">
        <v>43016</v>
      </c>
      <c r="S664" s="77" t="s">
        <v>79</v>
      </c>
    </row>
    <row r="665" spans="18:19" ht="15">
      <c r="R665" s="74">
        <v>43017</v>
      </c>
      <c r="S665" s="75" t="s">
        <v>78</v>
      </c>
    </row>
    <row r="666" spans="18:19" ht="15">
      <c r="R666" s="74">
        <v>43018</v>
      </c>
      <c r="S666" s="75" t="s">
        <v>78</v>
      </c>
    </row>
    <row r="667" spans="18:19" ht="15">
      <c r="R667" s="74">
        <v>43019</v>
      </c>
      <c r="S667" s="75" t="s">
        <v>78</v>
      </c>
    </row>
    <row r="668" spans="18:19" ht="15">
      <c r="R668" s="74">
        <v>43020</v>
      </c>
      <c r="S668" s="75" t="s">
        <v>78</v>
      </c>
    </row>
    <row r="669" spans="18:19" ht="15">
      <c r="R669" s="74">
        <v>43021</v>
      </c>
      <c r="S669" s="76" t="s">
        <v>81</v>
      </c>
    </row>
    <row r="670" spans="18:19" ht="15">
      <c r="R670" s="74">
        <v>43022</v>
      </c>
      <c r="S670" s="77" t="s">
        <v>79</v>
      </c>
    </row>
    <row r="671" spans="18:19" ht="15">
      <c r="R671" s="74">
        <v>43023</v>
      </c>
      <c r="S671" s="77" t="s">
        <v>79</v>
      </c>
    </row>
    <row r="672" spans="18:19" ht="15">
      <c r="R672" s="74">
        <v>43024</v>
      </c>
      <c r="S672" s="75" t="s">
        <v>78</v>
      </c>
    </row>
    <row r="673" spans="18:19" ht="15">
      <c r="R673" s="74">
        <v>43025</v>
      </c>
      <c r="S673" s="75" t="s">
        <v>78</v>
      </c>
    </row>
    <row r="674" spans="18:19" ht="15">
      <c r="R674" s="74">
        <v>43026</v>
      </c>
      <c r="S674" s="75" t="s">
        <v>78</v>
      </c>
    </row>
    <row r="675" spans="18:19" ht="15">
      <c r="R675" s="74">
        <v>43027</v>
      </c>
      <c r="S675" s="75" t="s">
        <v>78</v>
      </c>
    </row>
    <row r="676" spans="18:19" ht="15">
      <c r="R676" s="74">
        <v>43028</v>
      </c>
      <c r="S676" s="76" t="s">
        <v>81</v>
      </c>
    </row>
    <row r="677" spans="18:19" ht="15">
      <c r="R677" s="74">
        <v>43029</v>
      </c>
      <c r="S677" s="77" t="s">
        <v>79</v>
      </c>
    </row>
    <row r="678" spans="18:19" ht="15">
      <c r="R678" s="74">
        <v>43030</v>
      </c>
      <c r="S678" s="77" t="s">
        <v>79</v>
      </c>
    </row>
    <row r="679" spans="18:19" ht="15">
      <c r="R679" s="74">
        <v>43031</v>
      </c>
      <c r="S679" s="75" t="s">
        <v>78</v>
      </c>
    </row>
    <row r="680" spans="18:19" ht="15">
      <c r="R680" s="74">
        <v>43032</v>
      </c>
      <c r="S680" s="75" t="s">
        <v>78</v>
      </c>
    </row>
    <row r="681" spans="18:19" ht="15">
      <c r="R681" s="74">
        <v>43033</v>
      </c>
      <c r="S681" s="75" t="s">
        <v>78</v>
      </c>
    </row>
    <row r="682" spans="18:19" ht="15">
      <c r="R682" s="74">
        <v>43034</v>
      </c>
      <c r="S682" s="75" t="s">
        <v>78</v>
      </c>
    </row>
    <row r="683" spans="18:19" ht="15">
      <c r="R683" s="74">
        <v>43035</v>
      </c>
      <c r="S683" s="76" t="s">
        <v>81</v>
      </c>
    </row>
    <row r="684" spans="18:19" ht="15">
      <c r="R684" s="74">
        <v>43036</v>
      </c>
      <c r="S684" s="77" t="s">
        <v>79</v>
      </c>
    </row>
    <row r="685" spans="18:19" ht="15">
      <c r="R685" s="74">
        <v>43037</v>
      </c>
      <c r="S685" s="77" t="s">
        <v>79</v>
      </c>
    </row>
    <row r="686" spans="18:19" ht="15">
      <c r="R686" s="74">
        <v>43038</v>
      </c>
      <c r="S686" s="75" t="s">
        <v>78</v>
      </c>
    </row>
    <row r="687" spans="18:19" ht="15">
      <c r="R687" s="74">
        <v>43039</v>
      </c>
      <c r="S687" s="75" t="s">
        <v>78</v>
      </c>
    </row>
    <row r="688" spans="18:19" ht="15">
      <c r="R688" s="74">
        <v>43040</v>
      </c>
      <c r="S688" s="75" t="s">
        <v>78</v>
      </c>
    </row>
    <row r="689" spans="18:19" ht="15">
      <c r="R689" s="74">
        <v>43041</v>
      </c>
      <c r="S689" s="75" t="s">
        <v>78</v>
      </c>
    </row>
    <row r="690" spans="18:19" ht="15">
      <c r="R690" s="74">
        <v>43042</v>
      </c>
      <c r="S690" s="76" t="s">
        <v>81</v>
      </c>
    </row>
    <row r="691" spans="18:19" ht="15">
      <c r="R691" s="74">
        <v>43043</v>
      </c>
      <c r="S691" s="77" t="s">
        <v>79</v>
      </c>
    </row>
    <row r="692" spans="18:19" ht="15">
      <c r="R692" s="74">
        <v>43044</v>
      </c>
      <c r="S692" s="77" t="s">
        <v>79</v>
      </c>
    </row>
    <row r="693" spans="18:19" ht="15">
      <c r="R693" s="74">
        <v>43045</v>
      </c>
      <c r="S693" s="75" t="s">
        <v>78</v>
      </c>
    </row>
    <row r="694" spans="18:19" ht="15">
      <c r="R694" s="74">
        <v>43046</v>
      </c>
      <c r="S694" s="75" t="s">
        <v>78</v>
      </c>
    </row>
    <row r="695" spans="18:19" ht="15">
      <c r="R695" s="74">
        <v>43047</v>
      </c>
      <c r="S695" s="75" t="s">
        <v>78</v>
      </c>
    </row>
    <row r="696" spans="18:19" ht="15">
      <c r="R696" s="74">
        <v>43048</v>
      </c>
      <c r="S696" s="75" t="s">
        <v>78</v>
      </c>
    </row>
    <row r="697" spans="18:19" ht="15">
      <c r="R697" s="74">
        <v>43049</v>
      </c>
      <c r="S697" s="76" t="s">
        <v>81</v>
      </c>
    </row>
    <row r="698" spans="18:19" ht="15">
      <c r="R698" s="74">
        <v>43050</v>
      </c>
      <c r="S698" s="77" t="s">
        <v>79</v>
      </c>
    </row>
    <row r="699" spans="18:19" ht="15">
      <c r="R699" s="74">
        <v>43051</v>
      </c>
      <c r="S699" s="77" t="s">
        <v>79</v>
      </c>
    </row>
    <row r="700" spans="18:19" ht="15">
      <c r="R700" s="74">
        <v>43052</v>
      </c>
      <c r="S700" s="75" t="s">
        <v>78</v>
      </c>
    </row>
    <row r="701" spans="18:19" ht="15">
      <c r="R701" s="74">
        <v>43053</v>
      </c>
      <c r="S701" s="75" t="s">
        <v>78</v>
      </c>
    </row>
    <row r="702" spans="18:19" ht="15">
      <c r="R702" s="74">
        <v>43054</v>
      </c>
      <c r="S702" s="75" t="s">
        <v>78</v>
      </c>
    </row>
    <row r="703" spans="18:19" ht="15">
      <c r="R703" s="74">
        <v>43055</v>
      </c>
      <c r="S703" s="75" t="s">
        <v>78</v>
      </c>
    </row>
    <row r="704" spans="18:19" ht="15">
      <c r="R704" s="74">
        <v>43056</v>
      </c>
      <c r="S704" s="76" t="s">
        <v>81</v>
      </c>
    </row>
    <row r="705" spans="18:19" ht="15">
      <c r="R705" s="74">
        <v>43057</v>
      </c>
      <c r="S705" s="77" t="s">
        <v>79</v>
      </c>
    </row>
    <row r="706" spans="18:19" ht="15">
      <c r="R706" s="74">
        <v>43058</v>
      </c>
      <c r="S706" s="77" t="s">
        <v>79</v>
      </c>
    </row>
    <row r="707" spans="18:19" ht="15">
      <c r="R707" s="74">
        <v>43059</v>
      </c>
      <c r="S707" s="75" t="s">
        <v>78</v>
      </c>
    </row>
    <row r="708" spans="18:19" ht="15">
      <c r="R708" s="74">
        <v>43060</v>
      </c>
      <c r="S708" s="75" t="s">
        <v>78</v>
      </c>
    </row>
    <row r="709" spans="18:19" ht="15">
      <c r="R709" s="74">
        <v>43061</v>
      </c>
      <c r="S709" s="75" t="s">
        <v>78</v>
      </c>
    </row>
    <row r="710" spans="18:19" ht="15">
      <c r="R710" s="74">
        <v>43062</v>
      </c>
      <c r="S710" s="75" t="s">
        <v>78</v>
      </c>
    </row>
    <row r="711" spans="18:19" ht="15">
      <c r="R711" s="74">
        <v>43063</v>
      </c>
      <c r="S711" s="76" t="s">
        <v>81</v>
      </c>
    </row>
    <row r="712" spans="18:19" ht="15">
      <c r="R712" s="74">
        <v>43064</v>
      </c>
      <c r="S712" s="77" t="s">
        <v>79</v>
      </c>
    </row>
    <row r="713" spans="18:19" ht="15">
      <c r="R713" s="74">
        <v>43065</v>
      </c>
      <c r="S713" s="77" t="s">
        <v>79</v>
      </c>
    </row>
    <row r="714" spans="18:19" ht="15">
      <c r="R714" s="74">
        <v>43066</v>
      </c>
      <c r="S714" s="75" t="s">
        <v>78</v>
      </c>
    </row>
    <row r="715" spans="18:19" ht="15">
      <c r="R715" s="74">
        <v>43067</v>
      </c>
      <c r="S715" s="75" t="s">
        <v>78</v>
      </c>
    </row>
    <row r="716" spans="18:19" ht="15">
      <c r="R716" s="74">
        <v>43068</v>
      </c>
      <c r="S716" s="75" t="s">
        <v>78</v>
      </c>
    </row>
    <row r="717" spans="18:19" ht="15">
      <c r="R717" s="74">
        <v>43069</v>
      </c>
      <c r="S717" s="75" t="s">
        <v>78</v>
      </c>
    </row>
    <row r="718" spans="18:19" ht="15">
      <c r="R718" s="74">
        <v>43070</v>
      </c>
      <c r="S718" s="76" t="s">
        <v>81</v>
      </c>
    </row>
    <row r="719" spans="18:19" ht="15">
      <c r="R719" s="74">
        <v>43071</v>
      </c>
      <c r="S719" s="77" t="s">
        <v>79</v>
      </c>
    </row>
    <row r="720" spans="18:19" ht="15">
      <c r="R720" s="74">
        <v>43072</v>
      </c>
      <c r="S720" s="77" t="s">
        <v>79</v>
      </c>
    </row>
    <row r="721" spans="18:19" ht="15">
      <c r="R721" s="74">
        <v>43073</v>
      </c>
      <c r="S721" s="75" t="s">
        <v>78</v>
      </c>
    </row>
    <row r="722" spans="18:19" ht="15">
      <c r="R722" s="74">
        <v>43074</v>
      </c>
      <c r="S722" s="75" t="s">
        <v>78</v>
      </c>
    </row>
    <row r="723" spans="18:19" ht="15">
      <c r="R723" s="74">
        <v>43075</v>
      </c>
      <c r="S723" s="75" t="s">
        <v>78</v>
      </c>
    </row>
    <row r="724" spans="18:19" ht="15">
      <c r="R724" s="74">
        <v>43076</v>
      </c>
      <c r="S724" s="75" t="s">
        <v>78</v>
      </c>
    </row>
    <row r="725" spans="18:19" ht="15">
      <c r="R725" s="74">
        <v>43077</v>
      </c>
      <c r="S725" s="76" t="s">
        <v>81</v>
      </c>
    </row>
    <row r="726" spans="18:19" ht="15">
      <c r="R726" s="74">
        <v>43078</v>
      </c>
      <c r="S726" s="77" t="s">
        <v>79</v>
      </c>
    </row>
    <row r="727" spans="18:19" ht="15">
      <c r="R727" s="74">
        <v>43079</v>
      </c>
      <c r="S727" s="77" t="s">
        <v>79</v>
      </c>
    </row>
    <row r="728" spans="18:19" ht="15">
      <c r="R728" s="74">
        <v>43080</v>
      </c>
      <c r="S728" s="75" t="s">
        <v>78</v>
      </c>
    </row>
    <row r="729" spans="18:19" ht="15">
      <c r="R729" s="74">
        <v>43081</v>
      </c>
      <c r="S729" s="75" t="s">
        <v>78</v>
      </c>
    </row>
    <row r="730" spans="18:19" ht="15">
      <c r="R730" s="74">
        <v>43082</v>
      </c>
      <c r="S730" s="75" t="s">
        <v>78</v>
      </c>
    </row>
    <row r="731" spans="18:19" ht="15">
      <c r="R731" s="74">
        <v>43083</v>
      </c>
      <c r="S731" s="75" t="s">
        <v>78</v>
      </c>
    </row>
    <row r="732" spans="18:19" ht="15">
      <c r="R732" s="74">
        <v>43084</v>
      </c>
      <c r="S732" s="76" t="s">
        <v>81</v>
      </c>
    </row>
    <row r="733" spans="18:19" ht="15">
      <c r="R733" s="74">
        <v>43085</v>
      </c>
      <c r="S733" s="77" t="s">
        <v>79</v>
      </c>
    </row>
    <row r="734" spans="18:19" ht="15">
      <c r="R734" s="74">
        <v>43086</v>
      </c>
      <c r="S734" s="77" t="s">
        <v>79</v>
      </c>
    </row>
    <row r="735" spans="18:19" ht="15">
      <c r="R735" s="74">
        <v>43087</v>
      </c>
      <c r="S735" s="75" t="s">
        <v>78</v>
      </c>
    </row>
    <row r="736" spans="18:19" ht="15">
      <c r="R736" s="74">
        <v>43088</v>
      </c>
      <c r="S736" s="75" t="s">
        <v>78</v>
      </c>
    </row>
    <row r="737" spans="18:19" ht="15">
      <c r="R737" s="74">
        <v>43089</v>
      </c>
      <c r="S737" s="75" t="s">
        <v>78</v>
      </c>
    </row>
    <row r="738" spans="18:19" ht="15">
      <c r="R738" s="74">
        <v>43090</v>
      </c>
      <c r="S738" s="75" t="s">
        <v>78</v>
      </c>
    </row>
    <row r="739" spans="18:19" ht="15">
      <c r="R739" s="74">
        <v>43091</v>
      </c>
      <c r="S739" s="76" t="s">
        <v>81</v>
      </c>
    </row>
    <row r="740" spans="18:19" ht="15">
      <c r="R740" s="74">
        <v>43092</v>
      </c>
      <c r="S740" s="77" t="s">
        <v>79</v>
      </c>
    </row>
    <row r="741" spans="18:19" ht="15">
      <c r="R741" s="74">
        <v>43093</v>
      </c>
      <c r="S741" s="77" t="s">
        <v>79</v>
      </c>
    </row>
    <row r="742" spans="18:19" ht="15">
      <c r="R742" s="74">
        <v>43094</v>
      </c>
      <c r="S742" s="75" t="s">
        <v>78</v>
      </c>
    </row>
    <row r="743" spans="18:19" ht="15">
      <c r="R743" s="74">
        <v>43095</v>
      </c>
      <c r="S743" s="75" t="s">
        <v>78</v>
      </c>
    </row>
    <row r="744" spans="18:19" ht="15">
      <c r="R744" s="74">
        <v>43096</v>
      </c>
      <c r="S744" s="75" t="s">
        <v>78</v>
      </c>
    </row>
    <row r="745" spans="18:19" ht="15">
      <c r="R745" s="74">
        <v>43097</v>
      </c>
      <c r="S745" s="75" t="s">
        <v>78</v>
      </c>
    </row>
    <row r="746" spans="18:19" ht="15">
      <c r="R746" s="74">
        <v>43098</v>
      </c>
      <c r="S746" s="76" t="s">
        <v>81</v>
      </c>
    </row>
    <row r="747" spans="18:19" ht="15">
      <c r="R747" s="74">
        <v>43099</v>
      </c>
      <c r="S747" s="77" t="s">
        <v>79</v>
      </c>
    </row>
    <row r="748" spans="18:19" ht="15">
      <c r="R748" s="74">
        <v>43100</v>
      </c>
      <c r="S748" s="77" t="s">
        <v>79</v>
      </c>
    </row>
    <row r="749" spans="18:19" ht="15">
      <c r="R749" s="74">
        <v>43101</v>
      </c>
      <c r="S749" s="75" t="s">
        <v>78</v>
      </c>
    </row>
    <row r="750" spans="18:19" ht="15">
      <c r="R750" s="74">
        <v>43102</v>
      </c>
      <c r="S750" s="75" t="s">
        <v>78</v>
      </c>
    </row>
    <row r="751" spans="18:19" ht="15">
      <c r="R751" s="74">
        <v>43103</v>
      </c>
      <c r="S751" s="75" t="s">
        <v>78</v>
      </c>
    </row>
    <row r="752" spans="18:19" ht="15">
      <c r="R752" s="74">
        <v>43104</v>
      </c>
      <c r="S752" s="75" t="s">
        <v>78</v>
      </c>
    </row>
    <row r="753" spans="18:19" ht="15">
      <c r="R753" s="74">
        <v>43105</v>
      </c>
      <c r="S753" s="76" t="s">
        <v>81</v>
      </c>
    </row>
    <row r="754" spans="18:19" ht="15">
      <c r="R754" s="74">
        <v>43106</v>
      </c>
      <c r="S754" s="77" t="s">
        <v>79</v>
      </c>
    </row>
    <row r="755" spans="18:19" ht="15">
      <c r="R755" s="74">
        <v>43107</v>
      </c>
      <c r="S755" s="77" t="s">
        <v>79</v>
      </c>
    </row>
    <row r="756" spans="18:19" ht="15">
      <c r="R756" s="74">
        <v>43108</v>
      </c>
      <c r="S756" s="75" t="s">
        <v>78</v>
      </c>
    </row>
    <row r="757" spans="18:19" ht="15">
      <c r="R757" s="74">
        <v>43109</v>
      </c>
      <c r="S757" s="75" t="s">
        <v>78</v>
      </c>
    </row>
    <row r="758" spans="18:19" ht="15">
      <c r="R758" s="74">
        <v>43110</v>
      </c>
      <c r="S758" s="75" t="s">
        <v>78</v>
      </c>
    </row>
    <row r="759" spans="18:19" ht="15">
      <c r="R759" s="74">
        <v>43111</v>
      </c>
      <c r="S759" s="75" t="s">
        <v>78</v>
      </c>
    </row>
    <row r="760" spans="18:19" ht="15">
      <c r="R760" s="74">
        <v>43112</v>
      </c>
      <c r="S760" s="76" t="s">
        <v>81</v>
      </c>
    </row>
    <row r="761" spans="18:19" ht="15">
      <c r="R761" s="74">
        <v>43113</v>
      </c>
      <c r="S761" s="77" t="s">
        <v>79</v>
      </c>
    </row>
    <row r="762" spans="18:19" ht="15">
      <c r="R762" s="74">
        <v>43114</v>
      </c>
      <c r="S762" s="77" t="s">
        <v>79</v>
      </c>
    </row>
    <row r="763" spans="18:19" ht="15">
      <c r="R763" s="74">
        <v>43115</v>
      </c>
      <c r="S763" s="75" t="s">
        <v>78</v>
      </c>
    </row>
    <row r="764" spans="18:19" ht="15">
      <c r="R764" s="74">
        <v>43116</v>
      </c>
      <c r="S764" s="75" t="s">
        <v>78</v>
      </c>
    </row>
    <row r="765" spans="18:19" ht="15">
      <c r="R765" s="74">
        <v>43117</v>
      </c>
      <c r="S765" s="75" t="s">
        <v>78</v>
      </c>
    </row>
    <row r="766" spans="18:19" ht="15">
      <c r="R766" s="74">
        <v>43118</v>
      </c>
      <c r="S766" s="75" t="s">
        <v>78</v>
      </c>
    </row>
    <row r="767" spans="18:19" ht="15">
      <c r="R767" s="74">
        <v>43119</v>
      </c>
      <c r="S767" s="76" t="s">
        <v>81</v>
      </c>
    </row>
    <row r="768" spans="18:19" ht="15">
      <c r="R768" s="74">
        <v>43120</v>
      </c>
      <c r="S768" s="77" t="s">
        <v>79</v>
      </c>
    </row>
    <row r="769" spans="18:19" ht="15">
      <c r="R769" s="74">
        <v>43121</v>
      </c>
      <c r="S769" s="77" t="s">
        <v>79</v>
      </c>
    </row>
    <row r="770" spans="18:19" ht="15">
      <c r="R770" s="74">
        <v>43122</v>
      </c>
      <c r="S770" s="75" t="s">
        <v>78</v>
      </c>
    </row>
    <row r="771" spans="18:19" ht="15">
      <c r="R771" s="74">
        <v>43123</v>
      </c>
      <c r="S771" s="75" t="s">
        <v>78</v>
      </c>
    </row>
    <row r="772" spans="18:19" ht="15">
      <c r="R772" s="74">
        <v>43124</v>
      </c>
      <c r="S772" s="75" t="s">
        <v>78</v>
      </c>
    </row>
    <row r="773" spans="18:19" ht="15">
      <c r="R773" s="74">
        <v>43125</v>
      </c>
      <c r="S773" s="75" t="s">
        <v>78</v>
      </c>
    </row>
    <row r="774" spans="18:19" ht="15">
      <c r="R774" s="74">
        <v>43126</v>
      </c>
      <c r="S774" s="76" t="s">
        <v>81</v>
      </c>
    </row>
    <row r="775" spans="18:19" ht="15">
      <c r="R775" s="74">
        <v>43127</v>
      </c>
      <c r="S775" s="77" t="s">
        <v>79</v>
      </c>
    </row>
    <row r="776" spans="18:19" ht="15">
      <c r="R776" s="74">
        <v>43128</v>
      </c>
      <c r="S776" s="77" t="s">
        <v>79</v>
      </c>
    </row>
    <row r="777" spans="18:19" ht="15">
      <c r="R777" s="74">
        <v>43129</v>
      </c>
      <c r="S777" s="75" t="s">
        <v>78</v>
      </c>
    </row>
    <row r="778" spans="18:19" ht="15">
      <c r="R778" s="74">
        <v>43130</v>
      </c>
      <c r="S778" s="75" t="s">
        <v>78</v>
      </c>
    </row>
    <row r="779" spans="18:19" ht="15">
      <c r="R779" s="74">
        <v>43131</v>
      </c>
      <c r="S779" s="75" t="s">
        <v>78</v>
      </c>
    </row>
    <row r="780" spans="18:19" ht="15">
      <c r="R780" s="74">
        <v>43132</v>
      </c>
      <c r="S780" s="75" t="s">
        <v>78</v>
      </c>
    </row>
    <row r="781" spans="18:19" ht="15">
      <c r="R781" s="74">
        <v>43133</v>
      </c>
      <c r="S781" s="76" t="s">
        <v>81</v>
      </c>
    </row>
    <row r="782" spans="18:19" ht="15">
      <c r="R782" s="74">
        <v>43134</v>
      </c>
      <c r="S782" s="77" t="s">
        <v>79</v>
      </c>
    </row>
    <row r="783" spans="18:19" ht="15">
      <c r="R783" s="74">
        <v>43135</v>
      </c>
      <c r="S783" s="77" t="s">
        <v>79</v>
      </c>
    </row>
    <row r="784" spans="18:19" ht="15">
      <c r="R784" s="74">
        <v>43136</v>
      </c>
      <c r="S784" s="75" t="s">
        <v>78</v>
      </c>
    </row>
    <row r="785" spans="18:19" ht="15">
      <c r="R785" s="74">
        <v>43137</v>
      </c>
      <c r="S785" s="75" t="s">
        <v>78</v>
      </c>
    </row>
    <row r="786" spans="18:19" ht="15">
      <c r="R786" s="74">
        <v>43138</v>
      </c>
      <c r="S786" s="75" t="s">
        <v>78</v>
      </c>
    </row>
    <row r="787" spans="18:19" ht="15">
      <c r="R787" s="74">
        <v>43139</v>
      </c>
      <c r="S787" s="75" t="s">
        <v>78</v>
      </c>
    </row>
    <row r="788" spans="18:19" ht="15">
      <c r="R788" s="74">
        <v>43140</v>
      </c>
      <c r="S788" s="76" t="s">
        <v>81</v>
      </c>
    </row>
    <row r="789" spans="18:19" ht="15">
      <c r="R789" s="74">
        <v>43141</v>
      </c>
      <c r="S789" s="77" t="s">
        <v>79</v>
      </c>
    </row>
    <row r="790" spans="18:19" ht="15">
      <c r="R790" s="74">
        <v>43142</v>
      </c>
      <c r="S790" s="77" t="s">
        <v>79</v>
      </c>
    </row>
    <row r="791" spans="18:19" ht="15">
      <c r="R791" s="74">
        <v>43143</v>
      </c>
      <c r="S791" s="75" t="s">
        <v>78</v>
      </c>
    </row>
    <row r="792" spans="18:19" ht="15">
      <c r="R792" s="74">
        <v>43144</v>
      </c>
      <c r="S792" s="75" t="s">
        <v>78</v>
      </c>
    </row>
    <row r="793" spans="18:19" ht="15">
      <c r="R793" s="74">
        <v>43145</v>
      </c>
      <c r="S793" s="75" t="s">
        <v>78</v>
      </c>
    </row>
    <row r="794" spans="18:19" ht="15">
      <c r="R794" s="74">
        <v>43146</v>
      </c>
      <c r="S794" s="75" t="s">
        <v>78</v>
      </c>
    </row>
    <row r="795" spans="18:19" ht="15">
      <c r="R795" s="74">
        <v>43147</v>
      </c>
      <c r="S795" s="76" t="s">
        <v>81</v>
      </c>
    </row>
    <row r="796" spans="18:19" ht="15">
      <c r="R796" s="74">
        <v>43148</v>
      </c>
      <c r="S796" s="77" t="s">
        <v>79</v>
      </c>
    </row>
    <row r="797" spans="18:19" ht="15">
      <c r="R797" s="74">
        <v>43149</v>
      </c>
      <c r="S797" s="77" t="s">
        <v>79</v>
      </c>
    </row>
    <row r="798" spans="18:19" ht="15">
      <c r="R798" s="74">
        <v>43150</v>
      </c>
      <c r="S798" s="75" t="s">
        <v>78</v>
      </c>
    </row>
    <row r="799" spans="18:19" ht="15">
      <c r="R799" s="74">
        <v>43151</v>
      </c>
      <c r="S799" s="75" t="s">
        <v>78</v>
      </c>
    </row>
    <row r="800" spans="18:19" ht="15">
      <c r="R800" s="74">
        <v>43152</v>
      </c>
      <c r="S800" s="75" t="s">
        <v>78</v>
      </c>
    </row>
    <row r="801" spans="18:19" ht="15">
      <c r="R801" s="74">
        <v>43153</v>
      </c>
      <c r="S801" s="75" t="s">
        <v>78</v>
      </c>
    </row>
    <row r="802" spans="18:19" ht="15">
      <c r="R802" s="74">
        <v>43154</v>
      </c>
      <c r="S802" s="76" t="s">
        <v>81</v>
      </c>
    </row>
    <row r="803" spans="18:19" ht="15">
      <c r="R803" s="74">
        <v>43155</v>
      </c>
      <c r="S803" s="77" t="s">
        <v>79</v>
      </c>
    </row>
    <row r="804" spans="18:19" ht="15">
      <c r="R804" s="74">
        <v>43156</v>
      </c>
      <c r="S804" s="77" t="s">
        <v>79</v>
      </c>
    </row>
    <row r="805" spans="18:19" ht="15">
      <c r="R805" s="74">
        <v>43157</v>
      </c>
      <c r="S805" s="75" t="s">
        <v>78</v>
      </c>
    </row>
    <row r="806" spans="18:19" ht="15">
      <c r="R806" s="74">
        <v>43158</v>
      </c>
      <c r="S806" s="75" t="s">
        <v>78</v>
      </c>
    </row>
    <row r="807" spans="18:19" ht="15">
      <c r="R807" s="74">
        <v>43159</v>
      </c>
      <c r="S807" s="75" t="s">
        <v>78</v>
      </c>
    </row>
    <row r="808" spans="18:19" ht="15">
      <c r="R808" s="74">
        <v>43160</v>
      </c>
      <c r="S808" s="75" t="s">
        <v>78</v>
      </c>
    </row>
    <row r="809" spans="18:19" ht="15">
      <c r="R809" s="74">
        <v>43161</v>
      </c>
      <c r="S809" s="76" t="s">
        <v>81</v>
      </c>
    </row>
    <row r="810" spans="18:19" ht="15">
      <c r="R810" s="74">
        <v>43162</v>
      </c>
      <c r="S810" s="77" t="s">
        <v>79</v>
      </c>
    </row>
    <row r="811" spans="18:19" ht="15">
      <c r="R811" s="74">
        <v>43163</v>
      </c>
      <c r="S811" s="77" t="s">
        <v>79</v>
      </c>
    </row>
    <row r="812" spans="18:19" ht="15">
      <c r="R812" s="74">
        <v>43164</v>
      </c>
      <c r="S812" s="75" t="s">
        <v>78</v>
      </c>
    </row>
    <row r="813" spans="18:19" ht="15">
      <c r="R813" s="74">
        <v>43165</v>
      </c>
      <c r="S813" s="75" t="s">
        <v>78</v>
      </c>
    </row>
    <row r="814" spans="18:19" ht="15">
      <c r="R814" s="74">
        <v>43166</v>
      </c>
      <c r="S814" s="75" t="s">
        <v>78</v>
      </c>
    </row>
    <row r="815" spans="18:19" ht="15">
      <c r="R815" s="74">
        <v>43167</v>
      </c>
      <c r="S815" s="75" t="s">
        <v>78</v>
      </c>
    </row>
    <row r="816" spans="18:19" ht="15">
      <c r="R816" s="74">
        <v>43168</v>
      </c>
      <c r="S816" s="76" t="s">
        <v>81</v>
      </c>
    </row>
    <row r="817" spans="18:19" ht="15">
      <c r="R817" s="74">
        <v>43169</v>
      </c>
      <c r="S817" s="77" t="s">
        <v>79</v>
      </c>
    </row>
    <row r="818" spans="18:19" ht="15">
      <c r="R818" s="74">
        <v>43170</v>
      </c>
      <c r="S818" s="77" t="s">
        <v>79</v>
      </c>
    </row>
    <row r="819" spans="18:19" ht="15">
      <c r="R819" s="74">
        <v>43171</v>
      </c>
      <c r="S819" s="75" t="s">
        <v>78</v>
      </c>
    </row>
    <row r="820" spans="18:19" ht="15">
      <c r="R820" s="74">
        <v>43172</v>
      </c>
      <c r="S820" s="75" t="s">
        <v>78</v>
      </c>
    </row>
    <row r="821" spans="18:19" ht="15">
      <c r="R821" s="74">
        <v>43173</v>
      </c>
      <c r="S821" s="75" t="s">
        <v>78</v>
      </c>
    </row>
    <row r="822" spans="18:19" ht="15">
      <c r="R822" s="74">
        <v>43174</v>
      </c>
      <c r="S822" s="75" t="s">
        <v>78</v>
      </c>
    </row>
    <row r="823" spans="18:19" ht="15">
      <c r="R823" s="74">
        <v>43175</v>
      </c>
      <c r="S823" s="76" t="s">
        <v>81</v>
      </c>
    </row>
    <row r="824" spans="18:19" ht="15">
      <c r="R824" s="74">
        <v>43176</v>
      </c>
      <c r="S824" s="77" t="s">
        <v>79</v>
      </c>
    </row>
    <row r="825" spans="18:19" ht="15">
      <c r="R825" s="74">
        <v>43177</v>
      </c>
      <c r="S825" s="77" t="s">
        <v>79</v>
      </c>
    </row>
    <row r="826" spans="18:19" ht="15">
      <c r="R826" s="74">
        <v>43178</v>
      </c>
      <c r="S826" s="75" t="s">
        <v>78</v>
      </c>
    </row>
    <row r="827" spans="18:19" ht="15">
      <c r="R827" s="74">
        <v>43179</v>
      </c>
      <c r="S827" s="75" t="s">
        <v>78</v>
      </c>
    </row>
    <row r="828" spans="18:19" ht="15">
      <c r="R828" s="74">
        <v>43180</v>
      </c>
      <c r="S828" s="75" t="s">
        <v>78</v>
      </c>
    </row>
    <row r="829" spans="18:19" ht="15">
      <c r="R829" s="74">
        <v>43181</v>
      </c>
      <c r="S829" s="75" t="s">
        <v>78</v>
      </c>
    </row>
    <row r="830" spans="18:19" ht="15">
      <c r="R830" s="74">
        <v>43182</v>
      </c>
      <c r="S830" s="76" t="s">
        <v>81</v>
      </c>
    </row>
    <row r="831" spans="18:19" ht="15">
      <c r="R831" s="74">
        <v>43183</v>
      </c>
      <c r="S831" s="77" t="s">
        <v>79</v>
      </c>
    </row>
    <row r="832" spans="18:19" ht="15">
      <c r="R832" s="74">
        <v>43184</v>
      </c>
      <c r="S832" s="77" t="s">
        <v>79</v>
      </c>
    </row>
    <row r="833" spans="18:19" ht="15">
      <c r="R833" s="74">
        <v>43185</v>
      </c>
      <c r="S833" s="75" t="s">
        <v>78</v>
      </c>
    </row>
    <row r="834" spans="18:19" ht="15">
      <c r="R834" s="74">
        <v>43186</v>
      </c>
      <c r="S834" s="75" t="s">
        <v>78</v>
      </c>
    </row>
    <row r="835" spans="18:19" ht="15">
      <c r="R835" s="74">
        <v>43187</v>
      </c>
      <c r="S835" s="75" t="s">
        <v>78</v>
      </c>
    </row>
    <row r="836" spans="18:19" ht="15">
      <c r="R836" s="74">
        <v>43188</v>
      </c>
      <c r="S836" s="75" t="s">
        <v>78</v>
      </c>
    </row>
    <row r="837" spans="18:19" ht="15">
      <c r="R837" s="74">
        <v>43189</v>
      </c>
      <c r="S837" s="76" t="s">
        <v>81</v>
      </c>
    </row>
    <row r="838" spans="18:19" ht="15">
      <c r="R838" s="74">
        <v>43190</v>
      </c>
      <c r="S838" s="77" t="s">
        <v>79</v>
      </c>
    </row>
    <row r="839" spans="18:19" ht="15">
      <c r="R839" s="74">
        <v>43191</v>
      </c>
      <c r="S839" s="77" t="s">
        <v>79</v>
      </c>
    </row>
    <row r="840" spans="18:19" ht="15">
      <c r="R840" s="74">
        <v>43192</v>
      </c>
      <c r="S840" s="75" t="s">
        <v>78</v>
      </c>
    </row>
    <row r="841" spans="18:19" ht="15">
      <c r="R841" s="74">
        <v>43193</v>
      </c>
      <c r="S841" s="75" t="s">
        <v>78</v>
      </c>
    </row>
    <row r="842" spans="18:19" ht="15">
      <c r="R842" s="74">
        <v>43194</v>
      </c>
      <c r="S842" s="75" t="s">
        <v>78</v>
      </c>
    </row>
    <row r="843" spans="18:19" ht="15">
      <c r="R843" s="74">
        <v>43195</v>
      </c>
      <c r="S843" s="75" t="s">
        <v>78</v>
      </c>
    </row>
    <row r="844" spans="18:19" ht="15">
      <c r="R844" s="74">
        <v>43196</v>
      </c>
      <c r="S844" s="76" t="s">
        <v>81</v>
      </c>
    </row>
    <row r="845" spans="18:19" ht="15">
      <c r="R845" s="74">
        <v>43197</v>
      </c>
      <c r="S845" s="77" t="s">
        <v>79</v>
      </c>
    </row>
    <row r="846" spans="18:19" ht="15">
      <c r="R846" s="74">
        <v>43198</v>
      </c>
      <c r="S846" s="77" t="s">
        <v>79</v>
      </c>
    </row>
    <row r="847" spans="18:19" ht="15">
      <c r="R847" s="74">
        <v>43199</v>
      </c>
      <c r="S847" s="75" t="s">
        <v>78</v>
      </c>
    </row>
    <row r="848" spans="18:19" ht="15">
      <c r="R848" s="74">
        <v>43200</v>
      </c>
      <c r="S848" s="75" t="s">
        <v>78</v>
      </c>
    </row>
    <row r="849" spans="18:19" ht="15">
      <c r="R849" s="74">
        <v>43201</v>
      </c>
      <c r="S849" s="75" t="s">
        <v>78</v>
      </c>
    </row>
    <row r="850" spans="18:19" ht="15">
      <c r="R850" s="74">
        <v>43202</v>
      </c>
      <c r="S850" s="75" t="s">
        <v>78</v>
      </c>
    </row>
    <row r="851" spans="18:19" ht="15">
      <c r="R851" s="74">
        <v>43203</v>
      </c>
      <c r="S851" s="76" t="s">
        <v>81</v>
      </c>
    </row>
    <row r="852" spans="18:19" ht="15">
      <c r="R852" s="74">
        <v>43204</v>
      </c>
      <c r="S852" s="77" t="s">
        <v>79</v>
      </c>
    </row>
    <row r="853" spans="18:19" ht="15">
      <c r="R853" s="74">
        <v>43205</v>
      </c>
      <c r="S853" s="77" t="s">
        <v>79</v>
      </c>
    </row>
    <row r="854" spans="18:19" ht="15">
      <c r="R854" s="74">
        <v>43206</v>
      </c>
      <c r="S854" s="75" t="s">
        <v>78</v>
      </c>
    </row>
    <row r="855" spans="18:19" ht="15">
      <c r="R855" s="74">
        <v>43207</v>
      </c>
      <c r="S855" s="75" t="s">
        <v>78</v>
      </c>
    </row>
    <row r="856" spans="18:19" ht="15">
      <c r="R856" s="74">
        <v>43208</v>
      </c>
      <c r="S856" s="75" t="s">
        <v>78</v>
      </c>
    </row>
    <row r="857" spans="18:19" ht="15">
      <c r="R857" s="74">
        <v>43209</v>
      </c>
      <c r="S857" s="75" t="s">
        <v>78</v>
      </c>
    </row>
    <row r="858" spans="18:19" ht="15">
      <c r="R858" s="74">
        <v>43210</v>
      </c>
      <c r="S858" s="76" t="s">
        <v>81</v>
      </c>
    </row>
    <row r="859" spans="18:19" ht="15">
      <c r="R859" s="74">
        <v>43211</v>
      </c>
      <c r="S859" s="77" t="s">
        <v>79</v>
      </c>
    </row>
    <row r="860" spans="18:19" ht="15">
      <c r="R860" s="74">
        <v>43212</v>
      </c>
      <c r="S860" s="77" t="s">
        <v>79</v>
      </c>
    </row>
    <row r="861" spans="18:19" ht="15">
      <c r="R861" s="74">
        <v>43213</v>
      </c>
      <c r="S861" s="75" t="s">
        <v>78</v>
      </c>
    </row>
    <row r="862" spans="18:19" ht="15">
      <c r="R862" s="74">
        <v>43214</v>
      </c>
      <c r="S862" s="75" t="s">
        <v>78</v>
      </c>
    </row>
    <row r="863" spans="18:19" ht="15">
      <c r="R863" s="74">
        <v>43215</v>
      </c>
      <c r="S863" s="75" t="s">
        <v>78</v>
      </c>
    </row>
    <row r="864" spans="18:19" ht="15">
      <c r="R864" s="74">
        <v>43216</v>
      </c>
      <c r="S864" s="75" t="s">
        <v>78</v>
      </c>
    </row>
    <row r="865" spans="18:19" ht="15">
      <c r="R865" s="74">
        <v>43217</v>
      </c>
      <c r="S865" s="76" t="s">
        <v>81</v>
      </c>
    </row>
    <row r="866" spans="18:19" ht="15">
      <c r="R866" s="74">
        <v>43218</v>
      </c>
      <c r="S866" s="77" t="s">
        <v>79</v>
      </c>
    </row>
    <row r="867" spans="18:19" ht="15">
      <c r="R867" s="74">
        <v>43219</v>
      </c>
      <c r="S867" s="77" t="s">
        <v>79</v>
      </c>
    </row>
    <row r="868" spans="18:19" ht="15">
      <c r="R868" s="74">
        <v>43220</v>
      </c>
      <c r="S868" s="75" t="s">
        <v>78</v>
      </c>
    </row>
    <row r="869" spans="18:19" ht="15">
      <c r="R869" s="74">
        <v>43221</v>
      </c>
      <c r="S869" s="75" t="s">
        <v>78</v>
      </c>
    </row>
    <row r="870" spans="18:19" ht="15">
      <c r="R870" s="74">
        <v>43222</v>
      </c>
      <c r="S870" s="75" t="s">
        <v>78</v>
      </c>
    </row>
    <row r="871" spans="18:19" ht="15">
      <c r="R871" s="74">
        <v>43223</v>
      </c>
      <c r="S871" s="75" t="s">
        <v>78</v>
      </c>
    </row>
    <row r="872" spans="18:19" ht="15">
      <c r="R872" s="74">
        <v>43224</v>
      </c>
      <c r="S872" s="76" t="s">
        <v>81</v>
      </c>
    </row>
    <row r="873" spans="18:19" ht="15">
      <c r="R873" s="74">
        <v>43225</v>
      </c>
      <c r="S873" s="77" t="s">
        <v>79</v>
      </c>
    </row>
    <row r="874" spans="18:19" ht="15">
      <c r="R874" s="74">
        <v>43226</v>
      </c>
      <c r="S874" s="77" t="s">
        <v>79</v>
      </c>
    </row>
    <row r="875" spans="18:19" ht="15">
      <c r="R875" s="74">
        <v>43227</v>
      </c>
      <c r="S875" s="75" t="s">
        <v>78</v>
      </c>
    </row>
    <row r="876" spans="18:19" ht="15">
      <c r="R876" s="74">
        <v>43228</v>
      </c>
      <c r="S876" s="75" t="s">
        <v>78</v>
      </c>
    </row>
    <row r="877" spans="18:19" ht="15">
      <c r="R877" s="74">
        <v>43229</v>
      </c>
      <c r="S877" s="75" t="s">
        <v>78</v>
      </c>
    </row>
    <row r="878" spans="18:19" ht="15">
      <c r="R878" s="74">
        <v>43230</v>
      </c>
      <c r="S878" s="75" t="s">
        <v>78</v>
      </c>
    </row>
    <row r="879" spans="18:19" ht="15">
      <c r="R879" s="74">
        <v>43231</v>
      </c>
      <c r="S879" s="76" t="s">
        <v>81</v>
      </c>
    </row>
    <row r="880" spans="18:19" ht="15">
      <c r="R880" s="74">
        <v>43232</v>
      </c>
      <c r="S880" s="77" t="s">
        <v>79</v>
      </c>
    </row>
    <row r="881" spans="18:19" ht="15">
      <c r="R881" s="74">
        <v>43233</v>
      </c>
      <c r="S881" s="77" t="s">
        <v>79</v>
      </c>
    </row>
    <row r="882" spans="18:19" ht="15">
      <c r="R882" s="74">
        <v>43234</v>
      </c>
      <c r="S882" s="75" t="s">
        <v>78</v>
      </c>
    </row>
    <row r="883" spans="18:19" ht="15">
      <c r="R883" s="74">
        <v>43235</v>
      </c>
      <c r="S883" s="75" t="s">
        <v>78</v>
      </c>
    </row>
    <row r="884" spans="18:19" ht="15">
      <c r="R884" s="74">
        <v>43236</v>
      </c>
      <c r="S884" s="75" t="s">
        <v>78</v>
      </c>
    </row>
    <row r="885" spans="18:19" ht="15">
      <c r="R885" s="74">
        <v>43237</v>
      </c>
      <c r="S885" s="75" t="s">
        <v>78</v>
      </c>
    </row>
    <row r="886" spans="18:19" ht="15">
      <c r="R886" s="74">
        <v>43238</v>
      </c>
      <c r="S886" s="76" t="s">
        <v>81</v>
      </c>
    </row>
    <row r="887" spans="18:19" ht="15">
      <c r="R887" s="74">
        <v>43239</v>
      </c>
      <c r="S887" s="77" t="s">
        <v>79</v>
      </c>
    </row>
    <row r="888" spans="18:19" ht="15">
      <c r="R888" s="74">
        <v>43240</v>
      </c>
      <c r="S888" s="77" t="s">
        <v>79</v>
      </c>
    </row>
    <row r="889" spans="18:19" ht="15">
      <c r="R889" s="74">
        <v>43241</v>
      </c>
      <c r="S889" s="75" t="s">
        <v>78</v>
      </c>
    </row>
    <row r="890" spans="18:19" ht="15">
      <c r="R890" s="74">
        <v>43242</v>
      </c>
      <c r="S890" s="75" t="s">
        <v>78</v>
      </c>
    </row>
    <row r="891" spans="18:19" ht="15">
      <c r="R891" s="74">
        <v>43243</v>
      </c>
      <c r="S891" s="75" t="s">
        <v>78</v>
      </c>
    </row>
    <row r="892" spans="18:19" ht="15">
      <c r="R892" s="74">
        <v>43244</v>
      </c>
      <c r="S892" s="75" t="s">
        <v>78</v>
      </c>
    </row>
    <row r="893" spans="18:19" ht="15">
      <c r="R893" s="74">
        <v>43245</v>
      </c>
      <c r="S893" s="76" t="s">
        <v>81</v>
      </c>
    </row>
    <row r="894" spans="18:19" ht="15">
      <c r="R894" s="74">
        <v>43246</v>
      </c>
      <c r="S894" s="77" t="s">
        <v>79</v>
      </c>
    </row>
    <row r="895" spans="18:19" ht="15">
      <c r="R895" s="74">
        <v>43247</v>
      </c>
      <c r="S895" s="77" t="s">
        <v>79</v>
      </c>
    </row>
    <row r="896" spans="18:19" ht="15">
      <c r="R896" s="74">
        <v>43248</v>
      </c>
      <c r="S896" s="75" t="s">
        <v>78</v>
      </c>
    </row>
    <row r="897" spans="18:19" ht="15">
      <c r="R897" s="74">
        <v>43249</v>
      </c>
      <c r="S897" s="75" t="s">
        <v>78</v>
      </c>
    </row>
    <row r="898" spans="18:19" ht="15">
      <c r="R898" s="74">
        <v>43250</v>
      </c>
      <c r="S898" s="75" t="s">
        <v>78</v>
      </c>
    </row>
    <row r="899" spans="18:19" ht="15">
      <c r="R899" s="74">
        <v>43251</v>
      </c>
      <c r="S899" s="75" t="s">
        <v>78</v>
      </c>
    </row>
    <row r="900" spans="18:19" ht="15">
      <c r="R900" s="74">
        <v>43252</v>
      </c>
      <c r="S900" s="76" t="s">
        <v>81</v>
      </c>
    </row>
    <row r="901" spans="18:19" ht="15">
      <c r="R901" s="74">
        <v>43253</v>
      </c>
      <c r="S901" s="77" t="s">
        <v>79</v>
      </c>
    </row>
    <row r="902" spans="18:19" ht="15">
      <c r="R902" s="74">
        <v>43254</v>
      </c>
      <c r="S902" s="77" t="s">
        <v>79</v>
      </c>
    </row>
    <row r="903" spans="18:19" ht="15">
      <c r="R903" s="74">
        <v>43255</v>
      </c>
      <c r="S903" s="75" t="s">
        <v>78</v>
      </c>
    </row>
    <row r="904" spans="18:19" ht="15">
      <c r="R904" s="74">
        <v>43256</v>
      </c>
      <c r="S904" s="75" t="s">
        <v>78</v>
      </c>
    </row>
    <row r="905" spans="18:19" ht="15">
      <c r="R905" s="74">
        <v>43257</v>
      </c>
      <c r="S905" s="75" t="s">
        <v>78</v>
      </c>
    </row>
    <row r="906" spans="18:19" ht="15">
      <c r="R906" s="74">
        <v>43258</v>
      </c>
      <c r="S906" s="75" t="s">
        <v>78</v>
      </c>
    </row>
    <row r="907" spans="18:19" ht="15">
      <c r="R907" s="74">
        <v>43259</v>
      </c>
      <c r="S907" s="76" t="s">
        <v>81</v>
      </c>
    </row>
    <row r="908" spans="18:19" ht="15">
      <c r="R908" s="74">
        <v>43260</v>
      </c>
      <c r="S908" s="77" t="s">
        <v>79</v>
      </c>
    </row>
    <row r="909" spans="18:19" ht="15">
      <c r="R909" s="74">
        <v>43261</v>
      </c>
      <c r="S909" s="77" t="s">
        <v>79</v>
      </c>
    </row>
    <row r="910" spans="18:19" ht="15">
      <c r="R910" s="74">
        <v>43262</v>
      </c>
      <c r="S910" s="75" t="s">
        <v>78</v>
      </c>
    </row>
    <row r="911" spans="18:19" ht="15">
      <c r="R911" s="74">
        <v>43263</v>
      </c>
      <c r="S911" s="75" t="s">
        <v>78</v>
      </c>
    </row>
    <row r="912" spans="18:19" ht="15">
      <c r="R912" s="74">
        <v>43264</v>
      </c>
      <c r="S912" s="75" t="s">
        <v>78</v>
      </c>
    </row>
    <row r="913" spans="18:19" ht="15">
      <c r="R913" s="74">
        <v>43265</v>
      </c>
      <c r="S913" s="75" t="s">
        <v>78</v>
      </c>
    </row>
    <row r="914" spans="18:19" ht="15">
      <c r="R914" s="74">
        <v>43266</v>
      </c>
      <c r="S914" s="76" t="s">
        <v>81</v>
      </c>
    </row>
    <row r="915" spans="18:19" ht="15">
      <c r="R915" s="74">
        <v>43267</v>
      </c>
      <c r="S915" s="77" t="s">
        <v>79</v>
      </c>
    </row>
    <row r="916" spans="18:19" ht="15">
      <c r="R916" s="74">
        <v>43268</v>
      </c>
      <c r="S916" s="77" t="s">
        <v>79</v>
      </c>
    </row>
    <row r="917" spans="18:19" ht="15">
      <c r="R917" s="74">
        <v>43269</v>
      </c>
      <c r="S917" s="75" t="s">
        <v>78</v>
      </c>
    </row>
    <row r="918" spans="18:19" ht="15">
      <c r="R918" s="74">
        <v>43270</v>
      </c>
      <c r="S918" s="75" t="s">
        <v>78</v>
      </c>
    </row>
    <row r="919" spans="18:19" ht="15">
      <c r="R919" s="74">
        <v>43271</v>
      </c>
      <c r="S919" s="75" t="s">
        <v>78</v>
      </c>
    </row>
    <row r="920" spans="18:19" ht="15">
      <c r="R920" s="74">
        <v>43272</v>
      </c>
      <c r="S920" s="75" t="s">
        <v>78</v>
      </c>
    </row>
    <row r="921" spans="18:19" ht="15">
      <c r="R921" s="74">
        <v>43273</v>
      </c>
      <c r="S921" s="76" t="s">
        <v>81</v>
      </c>
    </row>
    <row r="922" spans="18:19" ht="15">
      <c r="R922" s="74">
        <v>43274</v>
      </c>
      <c r="S922" s="77" t="s">
        <v>79</v>
      </c>
    </row>
    <row r="923" spans="18:19" ht="15">
      <c r="R923" s="74">
        <v>43275</v>
      </c>
      <c r="S923" s="77" t="s">
        <v>79</v>
      </c>
    </row>
    <row r="924" spans="18:19" ht="15">
      <c r="R924" s="74">
        <v>43276</v>
      </c>
      <c r="S924" s="75" t="s">
        <v>78</v>
      </c>
    </row>
    <row r="925" spans="18:19" ht="15">
      <c r="R925" s="74">
        <v>43277</v>
      </c>
      <c r="S925" s="75" t="s">
        <v>78</v>
      </c>
    </row>
    <row r="926" spans="18:19" ht="15">
      <c r="R926" s="74">
        <v>43278</v>
      </c>
      <c r="S926" s="75" t="s">
        <v>78</v>
      </c>
    </row>
    <row r="927" spans="18:19" ht="15">
      <c r="R927" s="74">
        <v>43279</v>
      </c>
      <c r="S927" s="75" t="s">
        <v>78</v>
      </c>
    </row>
    <row r="928" spans="18:19" ht="15">
      <c r="R928" s="74">
        <v>43280</v>
      </c>
      <c r="S928" s="76" t="s">
        <v>81</v>
      </c>
    </row>
    <row r="929" spans="18:19" ht="15">
      <c r="R929" s="74">
        <v>43281</v>
      </c>
      <c r="S929" s="77" t="s">
        <v>79</v>
      </c>
    </row>
    <row r="930" spans="18:19" ht="15">
      <c r="R930" s="74">
        <v>43282</v>
      </c>
      <c r="S930" s="77" t="s">
        <v>79</v>
      </c>
    </row>
    <row r="931" spans="18:19" ht="15">
      <c r="R931" s="74">
        <v>43283</v>
      </c>
      <c r="S931" s="75" t="s">
        <v>78</v>
      </c>
    </row>
    <row r="932" spans="18:19" ht="15">
      <c r="R932" s="74">
        <v>43284</v>
      </c>
      <c r="S932" s="75" t="s">
        <v>78</v>
      </c>
    </row>
    <row r="933" spans="18:19" ht="15">
      <c r="R933" s="74">
        <v>43285</v>
      </c>
      <c r="S933" s="75" t="s">
        <v>78</v>
      </c>
    </row>
    <row r="934" spans="18:19" ht="15">
      <c r="R934" s="74">
        <v>43286</v>
      </c>
      <c r="S934" s="75" t="s">
        <v>78</v>
      </c>
    </row>
    <row r="935" spans="18:19" ht="15">
      <c r="R935" s="74">
        <v>43287</v>
      </c>
      <c r="S935" s="76" t="s">
        <v>81</v>
      </c>
    </row>
    <row r="936" spans="18:19" ht="15">
      <c r="R936" s="74">
        <v>43288</v>
      </c>
      <c r="S936" s="77" t="s">
        <v>79</v>
      </c>
    </row>
    <row r="937" spans="18:19" ht="15">
      <c r="R937" s="74">
        <v>43289</v>
      </c>
      <c r="S937" s="77" t="s">
        <v>79</v>
      </c>
    </row>
    <row r="938" spans="18:19" ht="15">
      <c r="R938" s="74">
        <v>43290</v>
      </c>
      <c r="S938" s="75" t="s">
        <v>78</v>
      </c>
    </row>
    <row r="939" spans="18:19" ht="15">
      <c r="R939" s="74">
        <v>43291</v>
      </c>
      <c r="S939" s="75" t="s">
        <v>78</v>
      </c>
    </row>
    <row r="940" spans="18:19" ht="15">
      <c r="R940" s="74">
        <v>43292</v>
      </c>
      <c r="S940" s="75" t="s">
        <v>78</v>
      </c>
    </row>
    <row r="941" spans="18:19" ht="15">
      <c r="R941" s="74">
        <v>43293</v>
      </c>
      <c r="S941" s="75" t="s">
        <v>78</v>
      </c>
    </row>
    <row r="942" spans="18:19" ht="15">
      <c r="R942" s="74">
        <v>43294</v>
      </c>
      <c r="S942" s="76" t="s">
        <v>81</v>
      </c>
    </row>
    <row r="943" spans="18:19" ht="15">
      <c r="R943" s="74">
        <v>43295</v>
      </c>
      <c r="S943" s="77" t="s">
        <v>79</v>
      </c>
    </row>
    <row r="944" spans="18:19" ht="15">
      <c r="R944" s="74">
        <v>43296</v>
      </c>
      <c r="S944" s="77" t="s">
        <v>79</v>
      </c>
    </row>
    <row r="945" spans="18:19" ht="15">
      <c r="R945" s="74">
        <v>43297</v>
      </c>
      <c r="S945" s="75" t="s">
        <v>78</v>
      </c>
    </row>
    <row r="946" spans="18:19" ht="15">
      <c r="R946" s="74">
        <v>43298</v>
      </c>
      <c r="S946" s="75" t="s">
        <v>78</v>
      </c>
    </row>
    <row r="947" spans="18:19" ht="15">
      <c r="R947" s="74">
        <v>43299</v>
      </c>
      <c r="S947" s="75" t="s">
        <v>78</v>
      </c>
    </row>
    <row r="948" spans="18:19" ht="15">
      <c r="R948" s="74">
        <v>43300</v>
      </c>
      <c r="S948" s="75" t="s">
        <v>78</v>
      </c>
    </row>
    <row r="949" spans="18:19" ht="15">
      <c r="R949" s="74">
        <v>43301</v>
      </c>
      <c r="S949" s="76" t="s">
        <v>81</v>
      </c>
    </row>
    <row r="950" spans="18:19" ht="15">
      <c r="R950" s="74">
        <v>43302</v>
      </c>
      <c r="S950" s="77" t="s">
        <v>79</v>
      </c>
    </row>
    <row r="951" spans="18:19" ht="15">
      <c r="R951" s="74">
        <v>43303</v>
      </c>
      <c r="S951" s="77" t="s">
        <v>79</v>
      </c>
    </row>
    <row r="952" spans="18:19" ht="15">
      <c r="R952" s="74">
        <v>43304</v>
      </c>
      <c r="S952" s="75" t="s">
        <v>78</v>
      </c>
    </row>
    <row r="953" spans="18:19" ht="15">
      <c r="R953" s="74">
        <v>43305</v>
      </c>
      <c r="S953" s="75" t="s">
        <v>78</v>
      </c>
    </row>
    <row r="954" spans="18:19" ht="15">
      <c r="R954" s="74">
        <v>43306</v>
      </c>
      <c r="S954" s="75" t="s">
        <v>78</v>
      </c>
    </row>
    <row r="955" spans="18:19" ht="15">
      <c r="R955" s="74">
        <v>43307</v>
      </c>
      <c r="S955" s="75" t="s">
        <v>78</v>
      </c>
    </row>
    <row r="956" spans="18:19" ht="15">
      <c r="R956" s="74">
        <v>43308</v>
      </c>
      <c r="S956" s="76" t="s">
        <v>81</v>
      </c>
    </row>
    <row r="957" spans="18:19" ht="15">
      <c r="R957" s="74">
        <v>43309</v>
      </c>
      <c r="S957" s="77" t="s">
        <v>79</v>
      </c>
    </row>
    <row r="958" spans="18:19" ht="15">
      <c r="R958" s="74">
        <v>43310</v>
      </c>
      <c r="S958" s="77" t="s">
        <v>79</v>
      </c>
    </row>
    <row r="959" spans="18:19" ht="15">
      <c r="R959" s="74">
        <v>43311</v>
      </c>
      <c r="S959" s="75" t="s">
        <v>78</v>
      </c>
    </row>
    <row r="960" spans="18:19" ht="15">
      <c r="R960" s="74">
        <v>43312</v>
      </c>
      <c r="S960" s="75" t="s">
        <v>78</v>
      </c>
    </row>
    <row r="961" spans="18:19" ht="15">
      <c r="R961" s="74">
        <v>43313</v>
      </c>
      <c r="S961" s="75" t="s">
        <v>78</v>
      </c>
    </row>
    <row r="962" spans="18:19" ht="15">
      <c r="R962" s="74">
        <v>43314</v>
      </c>
      <c r="S962" s="75" t="s">
        <v>78</v>
      </c>
    </row>
    <row r="963" spans="18:19" ht="15">
      <c r="R963" s="74">
        <v>43315</v>
      </c>
      <c r="S963" s="76" t="s">
        <v>81</v>
      </c>
    </row>
    <row r="964" spans="18:19" ht="15">
      <c r="R964" s="74">
        <v>43316</v>
      </c>
      <c r="S964" s="77" t="s">
        <v>79</v>
      </c>
    </row>
    <row r="965" spans="18:19" ht="15">
      <c r="R965" s="74">
        <v>43317</v>
      </c>
      <c r="S965" s="77" t="s">
        <v>79</v>
      </c>
    </row>
    <row r="966" spans="18:19" ht="15">
      <c r="R966" s="74">
        <v>43318</v>
      </c>
      <c r="S966" s="75" t="s">
        <v>78</v>
      </c>
    </row>
    <row r="967" spans="18:19" ht="15">
      <c r="R967" s="74">
        <v>43319</v>
      </c>
      <c r="S967" s="75" t="s">
        <v>78</v>
      </c>
    </row>
    <row r="968" spans="18:19" ht="15">
      <c r="R968" s="74">
        <v>43320</v>
      </c>
      <c r="S968" s="75" t="s">
        <v>78</v>
      </c>
    </row>
    <row r="969" spans="18:19" ht="15">
      <c r="R969" s="74">
        <v>43321</v>
      </c>
      <c r="S969" s="75" t="s">
        <v>78</v>
      </c>
    </row>
    <row r="970" spans="18:19" ht="15">
      <c r="R970" s="74">
        <v>43322</v>
      </c>
      <c r="S970" s="76" t="s">
        <v>81</v>
      </c>
    </row>
    <row r="971" spans="18:19" ht="15">
      <c r="R971" s="74">
        <v>43323</v>
      </c>
      <c r="S971" s="77" t="s">
        <v>79</v>
      </c>
    </row>
    <row r="972" spans="18:19" ht="15">
      <c r="R972" s="74">
        <v>43324</v>
      </c>
      <c r="S972" s="77" t="s">
        <v>79</v>
      </c>
    </row>
    <row r="973" spans="18:19" ht="15">
      <c r="R973" s="74">
        <v>43325</v>
      </c>
      <c r="S973" s="75" t="s">
        <v>78</v>
      </c>
    </row>
    <row r="974" spans="18:19" ht="15">
      <c r="R974" s="74">
        <v>43326</v>
      </c>
      <c r="S974" s="75" t="s">
        <v>78</v>
      </c>
    </row>
    <row r="975" spans="18:19" ht="15">
      <c r="R975" s="74">
        <v>43327</v>
      </c>
      <c r="S975" s="75" t="s">
        <v>78</v>
      </c>
    </row>
    <row r="976" spans="18:19" ht="15">
      <c r="R976" s="74">
        <v>43328</v>
      </c>
      <c r="S976" s="75" t="s">
        <v>78</v>
      </c>
    </row>
    <row r="977" spans="18:19" ht="15">
      <c r="R977" s="74">
        <v>43329</v>
      </c>
      <c r="S977" s="76" t="s">
        <v>81</v>
      </c>
    </row>
    <row r="978" spans="18:19" ht="15">
      <c r="R978" s="74">
        <v>43330</v>
      </c>
      <c r="S978" s="77" t="s">
        <v>79</v>
      </c>
    </row>
    <row r="979" spans="18:19" ht="15">
      <c r="R979" s="74">
        <v>43331</v>
      </c>
      <c r="S979" s="77" t="s">
        <v>79</v>
      </c>
    </row>
    <row r="980" spans="18:19" ht="15">
      <c r="R980" s="74">
        <v>43332</v>
      </c>
      <c r="S980" s="75" t="s">
        <v>78</v>
      </c>
    </row>
    <row r="981" spans="18:19" ht="15">
      <c r="R981" s="74">
        <v>43333</v>
      </c>
      <c r="S981" s="75" t="s">
        <v>78</v>
      </c>
    </row>
    <row r="982" spans="18:19" ht="15">
      <c r="R982" s="74">
        <v>43334</v>
      </c>
      <c r="S982" s="75" t="s">
        <v>78</v>
      </c>
    </row>
    <row r="983" spans="18:19" ht="15">
      <c r="R983" s="74">
        <v>43335</v>
      </c>
      <c r="S983" s="75" t="s">
        <v>78</v>
      </c>
    </row>
    <row r="984" spans="18:19" ht="15">
      <c r="R984" s="74">
        <v>43336</v>
      </c>
      <c r="S984" s="76" t="s">
        <v>81</v>
      </c>
    </row>
    <row r="985" spans="18:19" ht="15">
      <c r="R985" s="74">
        <v>43337</v>
      </c>
      <c r="S985" s="77" t="s">
        <v>79</v>
      </c>
    </row>
    <row r="986" spans="18:19" ht="15">
      <c r="R986" s="74">
        <v>43338</v>
      </c>
      <c r="S986" s="77" t="s">
        <v>79</v>
      </c>
    </row>
    <row r="987" spans="18:19" ht="15">
      <c r="R987" s="74">
        <v>43339</v>
      </c>
      <c r="S987" s="75" t="s">
        <v>78</v>
      </c>
    </row>
    <row r="988" spans="18:19" ht="15">
      <c r="R988" s="74">
        <v>43340</v>
      </c>
      <c r="S988" s="75" t="s">
        <v>78</v>
      </c>
    </row>
    <row r="989" spans="18:19" ht="15">
      <c r="R989" s="74">
        <v>43341</v>
      </c>
      <c r="S989" s="75" t="s">
        <v>78</v>
      </c>
    </row>
    <row r="990" spans="18:19" ht="15">
      <c r="R990" s="74">
        <v>43342</v>
      </c>
      <c r="S990" s="75" t="s">
        <v>78</v>
      </c>
    </row>
    <row r="991" spans="18:19" ht="15">
      <c r="R991" s="74">
        <v>43343</v>
      </c>
      <c r="S991" s="76" t="s">
        <v>81</v>
      </c>
    </row>
    <row r="992" spans="18:19" ht="15">
      <c r="R992" s="74">
        <v>43344</v>
      </c>
      <c r="S992" s="77" t="s">
        <v>79</v>
      </c>
    </row>
    <row r="993" spans="18:19" ht="15">
      <c r="R993" s="74">
        <v>43345</v>
      </c>
      <c r="S993" s="77" t="s">
        <v>79</v>
      </c>
    </row>
    <row r="994" spans="18:19" ht="15">
      <c r="R994" s="74">
        <v>43346</v>
      </c>
      <c r="S994" s="75" t="s">
        <v>78</v>
      </c>
    </row>
    <row r="995" spans="18:19" ht="15">
      <c r="R995" s="74">
        <v>43347</v>
      </c>
      <c r="S995" s="75" t="s">
        <v>78</v>
      </c>
    </row>
    <row r="996" spans="18:19" ht="15">
      <c r="R996" s="74">
        <v>43348</v>
      </c>
      <c r="S996" s="75" t="s">
        <v>78</v>
      </c>
    </row>
    <row r="997" spans="18:19" ht="15">
      <c r="R997" s="74">
        <v>43349</v>
      </c>
      <c r="S997" s="75" t="s">
        <v>78</v>
      </c>
    </row>
    <row r="998" spans="18:19" ht="15">
      <c r="R998" s="74">
        <v>43350</v>
      </c>
      <c r="S998" s="76" t="s">
        <v>81</v>
      </c>
    </row>
    <row r="999" spans="18:19" ht="15">
      <c r="R999" s="74">
        <v>43351</v>
      </c>
      <c r="S999" s="77" t="s">
        <v>79</v>
      </c>
    </row>
    <row r="1000" spans="18:19" ht="15">
      <c r="R1000" s="74">
        <v>43352</v>
      </c>
      <c r="S1000" s="77" t="s">
        <v>79</v>
      </c>
    </row>
    <row r="1001" spans="18:19" ht="15">
      <c r="R1001" s="74">
        <v>43353</v>
      </c>
      <c r="S1001" s="75" t="s">
        <v>78</v>
      </c>
    </row>
    <row r="1002" spans="18:19" ht="15">
      <c r="R1002" s="74">
        <v>43354</v>
      </c>
      <c r="S1002" s="75" t="s">
        <v>78</v>
      </c>
    </row>
    <row r="1003" spans="18:19" ht="15">
      <c r="R1003" s="74">
        <v>43355</v>
      </c>
      <c r="S1003" s="75" t="s">
        <v>78</v>
      </c>
    </row>
    <row r="1004" spans="18:19" ht="15">
      <c r="R1004" s="74">
        <v>43356</v>
      </c>
      <c r="S1004" s="75" t="s">
        <v>78</v>
      </c>
    </row>
    <row r="1005" spans="18:19" ht="15">
      <c r="R1005" s="74">
        <v>43357</v>
      </c>
      <c r="S1005" s="76" t="s">
        <v>81</v>
      </c>
    </row>
    <row r="1006" spans="18:19" ht="15">
      <c r="R1006" s="74">
        <v>43358</v>
      </c>
      <c r="S1006" s="77" t="s">
        <v>79</v>
      </c>
    </row>
    <row r="1007" spans="18:19" ht="15">
      <c r="R1007" s="74">
        <v>43359</v>
      </c>
      <c r="S1007" s="77" t="s">
        <v>79</v>
      </c>
    </row>
    <row r="1008" spans="18:19" ht="15">
      <c r="R1008" s="74">
        <v>43360</v>
      </c>
      <c r="S1008" s="75" t="s">
        <v>78</v>
      </c>
    </row>
    <row r="1009" spans="18:19" ht="15">
      <c r="R1009" s="74">
        <v>43361</v>
      </c>
      <c r="S1009" s="75" t="s">
        <v>78</v>
      </c>
    </row>
    <row r="1010" spans="18:19" ht="15">
      <c r="R1010" s="74">
        <v>43362</v>
      </c>
      <c r="S1010" s="75" t="s">
        <v>78</v>
      </c>
    </row>
    <row r="1011" spans="18:19" ht="15">
      <c r="R1011" s="74">
        <v>43363</v>
      </c>
      <c r="S1011" s="75" t="s">
        <v>78</v>
      </c>
    </row>
    <row r="1012" spans="18:19" ht="15">
      <c r="R1012" s="74">
        <v>43364</v>
      </c>
      <c r="S1012" s="76" t="s">
        <v>81</v>
      </c>
    </row>
    <row r="1013" spans="18:19" ht="15">
      <c r="R1013" s="74">
        <v>43365</v>
      </c>
      <c r="S1013" s="77" t="s">
        <v>79</v>
      </c>
    </row>
    <row r="1014" spans="18:19" ht="15">
      <c r="R1014" s="74">
        <v>43366</v>
      </c>
      <c r="S1014" s="77" t="s">
        <v>79</v>
      </c>
    </row>
    <row r="1015" spans="18:19" ht="15">
      <c r="R1015" s="74">
        <v>43367</v>
      </c>
      <c r="S1015" s="75" t="s">
        <v>78</v>
      </c>
    </row>
    <row r="1016" spans="18:19" ht="15">
      <c r="R1016" s="74">
        <v>43368</v>
      </c>
      <c r="S1016" s="75" t="s">
        <v>78</v>
      </c>
    </row>
    <row r="1017" spans="18:19" ht="15">
      <c r="R1017" s="74">
        <v>43369</v>
      </c>
      <c r="S1017" s="75" t="s">
        <v>78</v>
      </c>
    </row>
    <row r="1018" spans="18:19" ht="15">
      <c r="R1018" s="74">
        <v>43370</v>
      </c>
      <c r="S1018" s="75" t="s">
        <v>78</v>
      </c>
    </row>
    <row r="1019" spans="18:19" ht="15">
      <c r="R1019" s="74">
        <v>43371</v>
      </c>
      <c r="S1019" s="76" t="s">
        <v>81</v>
      </c>
    </row>
    <row r="1020" spans="18:19" ht="15">
      <c r="R1020" s="74">
        <v>43372</v>
      </c>
      <c r="S1020" s="77" t="s">
        <v>79</v>
      </c>
    </row>
    <row r="1021" spans="18:19" ht="15">
      <c r="R1021" s="74">
        <v>43373</v>
      </c>
      <c r="S1021" s="77" t="s">
        <v>79</v>
      </c>
    </row>
    <row r="1022" spans="18:19" ht="15">
      <c r="R1022" s="74">
        <v>43374</v>
      </c>
      <c r="S1022" s="75" t="s">
        <v>78</v>
      </c>
    </row>
    <row r="1023" spans="18:19" ht="15">
      <c r="R1023" s="74">
        <v>43375</v>
      </c>
      <c r="S1023" s="75" t="s">
        <v>78</v>
      </c>
    </row>
    <row r="1024" spans="18:19" ht="15">
      <c r="R1024" s="74">
        <v>43376</v>
      </c>
      <c r="S1024" s="75" t="s">
        <v>78</v>
      </c>
    </row>
    <row r="1025" spans="18:19" ht="15">
      <c r="R1025" s="74">
        <v>43377</v>
      </c>
      <c r="S1025" s="75" t="s">
        <v>78</v>
      </c>
    </row>
    <row r="1026" spans="18:19" ht="15">
      <c r="R1026" s="74">
        <v>43378</v>
      </c>
      <c r="S1026" s="76" t="s">
        <v>81</v>
      </c>
    </row>
    <row r="1027" spans="18:19" ht="15">
      <c r="R1027" s="74">
        <v>43379</v>
      </c>
      <c r="S1027" s="77" t="s">
        <v>79</v>
      </c>
    </row>
    <row r="1028" spans="18:19" ht="15">
      <c r="R1028" s="74">
        <v>43380</v>
      </c>
      <c r="S1028" s="77" t="s">
        <v>79</v>
      </c>
    </row>
    <row r="1029" spans="18:19" ht="15">
      <c r="R1029" s="74">
        <v>43381</v>
      </c>
      <c r="S1029" s="75" t="s">
        <v>78</v>
      </c>
    </row>
    <row r="1030" spans="18:19" ht="15">
      <c r="R1030" s="74">
        <v>43382</v>
      </c>
      <c r="S1030" s="75" t="s">
        <v>78</v>
      </c>
    </row>
    <row r="1031" spans="18:19" ht="15">
      <c r="R1031" s="74">
        <v>43383</v>
      </c>
      <c r="S1031" s="75" t="s">
        <v>78</v>
      </c>
    </row>
    <row r="1032" spans="18:19" ht="15">
      <c r="R1032" s="74">
        <v>43384</v>
      </c>
      <c r="S1032" s="75" t="s">
        <v>78</v>
      </c>
    </row>
    <row r="1033" spans="18:19" ht="15">
      <c r="R1033" s="74">
        <v>43385</v>
      </c>
      <c r="S1033" s="76" t="s">
        <v>81</v>
      </c>
    </row>
    <row r="1034" spans="18:19" ht="15">
      <c r="R1034" s="74">
        <v>43386</v>
      </c>
      <c r="S1034" s="77" t="s">
        <v>79</v>
      </c>
    </row>
    <row r="1035" spans="18:19" ht="15">
      <c r="R1035" s="74">
        <v>43387</v>
      </c>
      <c r="S1035" s="77" t="s">
        <v>79</v>
      </c>
    </row>
    <row r="1036" spans="18:19" ht="15">
      <c r="R1036" s="74">
        <v>43388</v>
      </c>
      <c r="S1036" s="75" t="s">
        <v>78</v>
      </c>
    </row>
    <row r="1037" spans="18:19" ht="15">
      <c r="R1037" s="74">
        <v>43389</v>
      </c>
      <c r="S1037" s="75" t="s">
        <v>78</v>
      </c>
    </row>
    <row r="1038" spans="18:19" ht="15">
      <c r="R1038" s="74">
        <v>43390</v>
      </c>
      <c r="S1038" s="75" t="s">
        <v>78</v>
      </c>
    </row>
    <row r="1039" spans="18:19" ht="15">
      <c r="R1039" s="74">
        <v>43391</v>
      </c>
      <c r="S1039" s="75" t="s">
        <v>78</v>
      </c>
    </row>
    <row r="1040" spans="18:19" ht="15">
      <c r="R1040" s="74">
        <v>43392</v>
      </c>
      <c r="S1040" s="76" t="s">
        <v>81</v>
      </c>
    </row>
    <row r="1041" spans="18:19" ht="15">
      <c r="R1041" s="74">
        <v>43393</v>
      </c>
      <c r="S1041" s="77" t="s">
        <v>79</v>
      </c>
    </row>
    <row r="1042" spans="18:19" ht="15">
      <c r="R1042" s="74">
        <v>43394</v>
      </c>
      <c r="S1042" s="77" t="s">
        <v>79</v>
      </c>
    </row>
    <row r="1043" spans="18:19" ht="15">
      <c r="R1043" s="74">
        <v>43395</v>
      </c>
      <c r="S1043" s="75" t="s">
        <v>78</v>
      </c>
    </row>
    <row r="1044" spans="18:19" ht="15">
      <c r="R1044" s="74">
        <v>43396</v>
      </c>
      <c r="S1044" s="75" t="s">
        <v>78</v>
      </c>
    </row>
    <row r="1045" spans="18:19" ht="15">
      <c r="R1045" s="74">
        <v>43397</v>
      </c>
      <c r="S1045" s="75" t="s">
        <v>78</v>
      </c>
    </row>
    <row r="1046" spans="18:19" ht="15">
      <c r="R1046" s="74">
        <v>43398</v>
      </c>
      <c r="S1046" s="75" t="s">
        <v>78</v>
      </c>
    </row>
    <row r="1047" spans="18:19" ht="15">
      <c r="R1047" s="74">
        <v>43399</v>
      </c>
      <c r="S1047" s="76" t="s">
        <v>81</v>
      </c>
    </row>
    <row r="1048" spans="18:19" ht="15">
      <c r="R1048" s="74">
        <v>43400</v>
      </c>
      <c r="S1048" s="77" t="s">
        <v>79</v>
      </c>
    </row>
    <row r="1049" spans="18:19" ht="15">
      <c r="R1049" s="74">
        <v>43401</v>
      </c>
      <c r="S1049" s="77" t="s">
        <v>79</v>
      </c>
    </row>
    <row r="1050" spans="18:19" ht="15">
      <c r="R1050" s="74">
        <v>43402</v>
      </c>
      <c r="S1050" s="75" t="s">
        <v>78</v>
      </c>
    </row>
    <row r="1051" spans="18:19" ht="15">
      <c r="R1051" s="74">
        <v>43403</v>
      </c>
      <c r="S1051" s="75" t="s">
        <v>78</v>
      </c>
    </row>
    <row r="1052" spans="18:19" ht="15">
      <c r="R1052" s="74">
        <v>43404</v>
      </c>
      <c r="S1052" s="75" t="s">
        <v>78</v>
      </c>
    </row>
    <row r="1053" spans="18:19" ht="15">
      <c r="R1053" s="74">
        <v>43405</v>
      </c>
      <c r="S1053" s="75" t="s">
        <v>78</v>
      </c>
    </row>
    <row r="1054" spans="18:19" ht="15">
      <c r="R1054" s="74">
        <v>43406</v>
      </c>
      <c r="S1054" s="76" t="s">
        <v>81</v>
      </c>
    </row>
    <row r="1055" spans="18:19" ht="15">
      <c r="R1055" s="74">
        <v>43407</v>
      </c>
      <c r="S1055" s="77" t="s">
        <v>79</v>
      </c>
    </row>
    <row r="1056" spans="18:19" ht="15">
      <c r="R1056" s="74">
        <v>43408</v>
      </c>
      <c r="S1056" s="77" t="s">
        <v>79</v>
      </c>
    </row>
    <row r="1057" spans="18:19" ht="15">
      <c r="R1057" s="74">
        <v>43409</v>
      </c>
      <c r="S1057" s="75" t="s">
        <v>78</v>
      </c>
    </row>
    <row r="1058" spans="18:19" ht="15">
      <c r="R1058" s="74">
        <v>43410</v>
      </c>
      <c r="S1058" s="75" t="s">
        <v>78</v>
      </c>
    </row>
    <row r="1059" spans="18:19" ht="15">
      <c r="R1059" s="74">
        <v>43411</v>
      </c>
      <c r="S1059" s="75" t="s">
        <v>78</v>
      </c>
    </row>
    <row r="1060" spans="18:19" ht="15">
      <c r="R1060" s="74">
        <v>43412</v>
      </c>
      <c r="S1060" s="75" t="s">
        <v>78</v>
      </c>
    </row>
    <row r="1061" spans="18:19" ht="15">
      <c r="R1061" s="74">
        <v>43413</v>
      </c>
      <c r="S1061" s="76" t="s">
        <v>81</v>
      </c>
    </row>
    <row r="1062" spans="18:19" ht="15">
      <c r="R1062" s="74">
        <v>43414</v>
      </c>
      <c r="S1062" s="77" t="s">
        <v>79</v>
      </c>
    </row>
    <row r="1063" spans="18:19" ht="15">
      <c r="R1063" s="74">
        <v>43415</v>
      </c>
      <c r="S1063" s="77" t="s">
        <v>79</v>
      </c>
    </row>
    <row r="1064" spans="18:19" ht="15">
      <c r="R1064" s="74">
        <v>43416</v>
      </c>
      <c r="S1064" s="75" t="s">
        <v>78</v>
      </c>
    </row>
    <row r="1065" spans="18:19" ht="15">
      <c r="R1065" s="74">
        <v>43417</v>
      </c>
      <c r="S1065" s="75" t="s">
        <v>78</v>
      </c>
    </row>
    <row r="1066" spans="18:19" ht="15">
      <c r="R1066" s="74">
        <v>43418</v>
      </c>
      <c r="S1066" s="75" t="s">
        <v>78</v>
      </c>
    </row>
    <row r="1067" spans="18:19" ht="15">
      <c r="R1067" s="74">
        <v>43419</v>
      </c>
      <c r="S1067" s="75" t="s">
        <v>78</v>
      </c>
    </row>
    <row r="1068" spans="18:19" ht="15">
      <c r="R1068" s="74">
        <v>43420</v>
      </c>
      <c r="S1068" s="76" t="s">
        <v>81</v>
      </c>
    </row>
    <row r="1069" spans="18:19" ht="15">
      <c r="R1069" s="74">
        <v>43421</v>
      </c>
      <c r="S1069" s="77" t="s">
        <v>79</v>
      </c>
    </row>
    <row r="1070" spans="18:19" ht="15">
      <c r="R1070" s="74">
        <v>43422</v>
      </c>
      <c r="S1070" s="77" t="s">
        <v>79</v>
      </c>
    </row>
    <row r="1071" spans="18:19" ht="15">
      <c r="R1071" s="74">
        <v>43423</v>
      </c>
      <c r="S1071" s="75" t="s">
        <v>78</v>
      </c>
    </row>
    <row r="1072" spans="18:19" ht="15">
      <c r="R1072" s="74">
        <v>43424</v>
      </c>
      <c r="S1072" s="75" t="s">
        <v>78</v>
      </c>
    </row>
    <row r="1073" spans="18:19" ht="15">
      <c r="R1073" s="74">
        <v>43425</v>
      </c>
      <c r="S1073" s="75" t="s">
        <v>78</v>
      </c>
    </row>
    <row r="1074" spans="18:19" ht="15">
      <c r="R1074" s="74">
        <v>43426</v>
      </c>
      <c r="S1074" s="75" t="s">
        <v>78</v>
      </c>
    </row>
    <row r="1075" spans="18:19" ht="15">
      <c r="R1075" s="74">
        <v>43427</v>
      </c>
      <c r="S1075" s="76" t="s">
        <v>81</v>
      </c>
    </row>
    <row r="1076" spans="18:19" ht="15">
      <c r="R1076" s="74">
        <v>43428</v>
      </c>
      <c r="S1076" s="77" t="s">
        <v>79</v>
      </c>
    </row>
    <row r="1077" spans="18:19" ht="15">
      <c r="R1077" s="74">
        <v>43429</v>
      </c>
      <c r="S1077" s="77" t="s">
        <v>79</v>
      </c>
    </row>
    <row r="1078" spans="18:19" ht="15">
      <c r="R1078" s="74">
        <v>43430</v>
      </c>
      <c r="S1078" s="75" t="s">
        <v>78</v>
      </c>
    </row>
    <row r="1079" spans="18:19" ht="15">
      <c r="R1079" s="74">
        <v>43431</v>
      </c>
      <c r="S1079" s="75" t="s">
        <v>78</v>
      </c>
    </row>
    <row r="1080" spans="18:19" ht="15">
      <c r="R1080" s="74">
        <v>43432</v>
      </c>
      <c r="S1080" s="75" t="s">
        <v>78</v>
      </c>
    </row>
    <row r="1081" spans="18:19" ht="15">
      <c r="R1081" s="74">
        <v>43433</v>
      </c>
      <c r="S1081" s="75" t="s">
        <v>78</v>
      </c>
    </row>
    <row r="1082" spans="18:19" ht="15">
      <c r="R1082" s="74">
        <v>43434</v>
      </c>
      <c r="S1082" s="76" t="s">
        <v>81</v>
      </c>
    </row>
    <row r="1083" spans="18:19" ht="15">
      <c r="R1083" s="74">
        <v>43435</v>
      </c>
      <c r="S1083" s="77" t="s">
        <v>79</v>
      </c>
    </row>
    <row r="1084" spans="18:19" ht="15">
      <c r="R1084" s="74">
        <v>43436</v>
      </c>
      <c r="S1084" s="77" t="s">
        <v>79</v>
      </c>
    </row>
    <row r="1085" spans="18:19" ht="15">
      <c r="R1085" s="74">
        <v>43437</v>
      </c>
      <c r="S1085" s="75" t="s">
        <v>78</v>
      </c>
    </row>
    <row r="1086" spans="18:19" ht="15">
      <c r="R1086" s="74">
        <v>43438</v>
      </c>
      <c r="S1086" s="75" t="s">
        <v>78</v>
      </c>
    </row>
    <row r="1087" spans="18:19" ht="15">
      <c r="R1087" s="74">
        <v>43439</v>
      </c>
      <c r="S1087" s="75" t="s">
        <v>78</v>
      </c>
    </row>
    <row r="1088" spans="18:19" ht="15">
      <c r="R1088" s="74">
        <v>43440</v>
      </c>
      <c r="S1088" s="75" t="s">
        <v>78</v>
      </c>
    </row>
    <row r="1089" spans="18:19" ht="15">
      <c r="R1089" s="74">
        <v>43441</v>
      </c>
      <c r="S1089" s="76" t="s">
        <v>81</v>
      </c>
    </row>
    <row r="1090" spans="18:19" ht="15">
      <c r="R1090" s="74">
        <v>43442</v>
      </c>
      <c r="S1090" s="77" t="s">
        <v>79</v>
      </c>
    </row>
    <row r="1091" spans="18:19" ht="15">
      <c r="R1091" s="74">
        <v>43443</v>
      </c>
      <c r="S1091" s="77" t="s">
        <v>79</v>
      </c>
    </row>
    <row r="1092" spans="18:19" ht="15">
      <c r="R1092" s="74">
        <v>43444</v>
      </c>
      <c r="S1092" s="75" t="s">
        <v>78</v>
      </c>
    </row>
    <row r="1093" spans="18:19" ht="15">
      <c r="R1093" s="74">
        <v>43445</v>
      </c>
      <c r="S1093" s="75" t="s">
        <v>78</v>
      </c>
    </row>
    <row r="1094" spans="18:19" ht="15">
      <c r="R1094" s="74">
        <v>43446</v>
      </c>
      <c r="S1094" s="75" t="s">
        <v>78</v>
      </c>
    </row>
    <row r="1095" spans="18:19" ht="15">
      <c r="R1095" s="74">
        <v>43447</v>
      </c>
      <c r="S1095" s="75" t="s">
        <v>78</v>
      </c>
    </row>
    <row r="1096" spans="18:19" ht="15">
      <c r="R1096" s="74">
        <v>43448</v>
      </c>
      <c r="S1096" s="76" t="s">
        <v>81</v>
      </c>
    </row>
    <row r="1097" spans="18:19" ht="15">
      <c r="R1097" s="74">
        <v>43449</v>
      </c>
      <c r="S1097" s="77" t="s">
        <v>79</v>
      </c>
    </row>
    <row r="1098" spans="18:19" ht="15">
      <c r="R1098" s="74">
        <v>43450</v>
      </c>
      <c r="S1098" s="77" t="s">
        <v>79</v>
      </c>
    </row>
    <row r="1099" spans="18:19" ht="15">
      <c r="R1099" s="74">
        <v>43451</v>
      </c>
      <c r="S1099" s="75" t="s">
        <v>78</v>
      </c>
    </row>
    <row r="1100" spans="18:19" ht="15">
      <c r="R1100" s="74">
        <v>43452</v>
      </c>
      <c r="S1100" s="75" t="s">
        <v>78</v>
      </c>
    </row>
    <row r="1101" spans="18:19" ht="15">
      <c r="R1101" s="74">
        <v>43453</v>
      </c>
      <c r="S1101" s="75" t="s">
        <v>78</v>
      </c>
    </row>
    <row r="1102" spans="18:19" ht="15">
      <c r="R1102" s="74">
        <v>43454</v>
      </c>
      <c r="S1102" s="75" t="s">
        <v>78</v>
      </c>
    </row>
    <row r="1103" spans="18:19" ht="15">
      <c r="R1103" s="74">
        <v>43455</v>
      </c>
      <c r="S1103" s="76" t="s">
        <v>81</v>
      </c>
    </row>
    <row r="1104" spans="18:19" ht="15">
      <c r="R1104" s="74">
        <v>43456</v>
      </c>
      <c r="S1104" s="77" t="s">
        <v>79</v>
      </c>
    </row>
    <row r="1105" spans="18:19" ht="15">
      <c r="R1105" s="74">
        <v>43457</v>
      </c>
      <c r="S1105" s="77" t="s">
        <v>79</v>
      </c>
    </row>
    <row r="1106" spans="18:19" ht="15">
      <c r="R1106" s="74">
        <v>43458</v>
      </c>
      <c r="S1106" s="75" t="s">
        <v>78</v>
      </c>
    </row>
    <row r="1107" spans="18:19" ht="15">
      <c r="R1107" s="74">
        <v>43459</v>
      </c>
      <c r="S1107" s="75" t="s">
        <v>78</v>
      </c>
    </row>
    <row r="1108" spans="18:19" ht="15">
      <c r="R1108" s="74">
        <v>43460</v>
      </c>
      <c r="S1108" s="75" t="s">
        <v>78</v>
      </c>
    </row>
    <row r="1109" spans="18:19" ht="15">
      <c r="R1109" s="74">
        <v>43461</v>
      </c>
      <c r="S1109" s="75" t="s">
        <v>78</v>
      </c>
    </row>
    <row r="1110" spans="18:19" ht="15">
      <c r="R1110" s="74">
        <v>43462</v>
      </c>
      <c r="S1110" s="76" t="s">
        <v>81</v>
      </c>
    </row>
    <row r="1111" spans="18:19" ht="15">
      <c r="R1111" s="74">
        <v>43463</v>
      </c>
      <c r="S1111" s="77" t="s">
        <v>79</v>
      </c>
    </row>
    <row r="1112" spans="18:19" ht="15">
      <c r="R1112" s="74">
        <v>43464</v>
      </c>
      <c r="S1112" s="77" t="s">
        <v>79</v>
      </c>
    </row>
    <row r="1113" spans="18:19" ht="15">
      <c r="R1113" s="74">
        <v>43465</v>
      </c>
      <c r="S1113" s="75" t="s">
        <v>78</v>
      </c>
    </row>
    <row r="1114" spans="18:19" ht="15">
      <c r="R1114" s="74">
        <v>43466</v>
      </c>
      <c r="S1114" s="75" t="s">
        <v>78</v>
      </c>
    </row>
    <row r="1115" spans="18:19" ht="15">
      <c r="R1115" s="74">
        <v>43467</v>
      </c>
      <c r="S1115" s="75" t="s">
        <v>78</v>
      </c>
    </row>
    <row r="1116" spans="18:19" ht="15">
      <c r="R1116" s="74">
        <v>43468</v>
      </c>
      <c r="S1116" s="75" t="s">
        <v>78</v>
      </c>
    </row>
    <row r="1117" spans="18:19" ht="15">
      <c r="R1117" s="74">
        <v>43469</v>
      </c>
      <c r="S1117" s="76" t="s">
        <v>81</v>
      </c>
    </row>
    <row r="1118" spans="18:19" ht="15">
      <c r="R1118" s="74">
        <v>43470</v>
      </c>
      <c r="S1118" s="77" t="s">
        <v>79</v>
      </c>
    </row>
    <row r="1119" spans="18:19" ht="15">
      <c r="R1119" s="74">
        <v>43471</v>
      </c>
      <c r="S1119" s="77" t="s">
        <v>79</v>
      </c>
    </row>
    <row r="1120" spans="18:19" ht="15">
      <c r="R1120" s="74">
        <v>43472</v>
      </c>
      <c r="S1120" s="75" t="s">
        <v>78</v>
      </c>
    </row>
    <row r="1121" spans="18:19" ht="15">
      <c r="R1121" s="74">
        <v>43473</v>
      </c>
      <c r="S1121" s="75" t="s">
        <v>78</v>
      </c>
    </row>
    <row r="1122" spans="18:19" ht="15">
      <c r="R1122" s="74">
        <v>43474</v>
      </c>
      <c r="S1122" s="75" t="s">
        <v>78</v>
      </c>
    </row>
    <row r="1123" spans="18:19" ht="15">
      <c r="R1123" s="74">
        <v>43475</v>
      </c>
      <c r="S1123" s="75" t="s">
        <v>78</v>
      </c>
    </row>
    <row r="1124" spans="18:19" ht="15">
      <c r="R1124" s="74">
        <v>43476</v>
      </c>
      <c r="S1124" s="76" t="s">
        <v>81</v>
      </c>
    </row>
    <row r="1125" spans="18:19" ht="15">
      <c r="R1125" s="74">
        <v>43477</v>
      </c>
      <c r="S1125" s="77" t="s">
        <v>79</v>
      </c>
    </row>
    <row r="1126" spans="18:19" ht="15">
      <c r="R1126" s="74">
        <v>43478</v>
      </c>
      <c r="S1126" s="77" t="s">
        <v>79</v>
      </c>
    </row>
    <row r="1127" spans="18:19" ht="15">
      <c r="R1127" s="74">
        <v>43479</v>
      </c>
      <c r="S1127" s="75" t="s">
        <v>78</v>
      </c>
    </row>
    <row r="1128" spans="18:19" ht="15">
      <c r="R1128" s="74">
        <v>43480</v>
      </c>
      <c r="S1128" s="75" t="s">
        <v>78</v>
      </c>
    </row>
    <row r="1129" spans="18:19" ht="15">
      <c r="R1129" s="74">
        <v>43481</v>
      </c>
      <c r="S1129" s="75" t="s">
        <v>78</v>
      </c>
    </row>
    <row r="1130" spans="18:19" ht="15">
      <c r="R1130" s="74">
        <v>43482</v>
      </c>
      <c r="S1130" s="75" t="s">
        <v>78</v>
      </c>
    </row>
    <row r="1131" spans="18:19" ht="15">
      <c r="R1131" s="74">
        <v>43483</v>
      </c>
      <c r="S1131" s="76" t="s">
        <v>81</v>
      </c>
    </row>
    <row r="1132" spans="18:19" ht="15">
      <c r="R1132" s="74">
        <v>43484</v>
      </c>
      <c r="S1132" s="77" t="s">
        <v>79</v>
      </c>
    </row>
    <row r="1133" spans="18:19" ht="15">
      <c r="R1133" s="74">
        <v>43485</v>
      </c>
      <c r="S1133" s="77" t="s">
        <v>79</v>
      </c>
    </row>
    <row r="1134" spans="18:19" ht="15">
      <c r="R1134" s="74">
        <v>43486</v>
      </c>
      <c r="S1134" s="75" t="s">
        <v>78</v>
      </c>
    </row>
    <row r="1135" spans="18:19" ht="15">
      <c r="R1135" s="74">
        <v>43487</v>
      </c>
      <c r="S1135" s="75" t="s">
        <v>78</v>
      </c>
    </row>
    <row r="1136" spans="18:19" ht="15">
      <c r="R1136" s="74">
        <v>43488</v>
      </c>
      <c r="S1136" s="75" t="s">
        <v>78</v>
      </c>
    </row>
    <row r="1137" spans="18:19" ht="15">
      <c r="R1137" s="74">
        <v>43489</v>
      </c>
      <c r="S1137" s="75" t="s">
        <v>78</v>
      </c>
    </row>
    <row r="1138" spans="18:19" ht="15">
      <c r="R1138" s="74">
        <v>43490</v>
      </c>
      <c r="S1138" s="76" t="s">
        <v>81</v>
      </c>
    </row>
    <row r="1139" spans="18:19" ht="15">
      <c r="R1139" s="74">
        <v>43491</v>
      </c>
      <c r="S1139" s="77" t="s">
        <v>79</v>
      </c>
    </row>
    <row r="1140" spans="18:19" ht="15">
      <c r="R1140" s="74">
        <v>43492</v>
      </c>
      <c r="S1140" s="77" t="s">
        <v>79</v>
      </c>
    </row>
    <row r="1141" spans="18:19" ht="15">
      <c r="R1141" s="74">
        <v>43493</v>
      </c>
      <c r="S1141" s="75" t="s">
        <v>78</v>
      </c>
    </row>
    <row r="1142" spans="18:19" ht="15">
      <c r="R1142" s="74">
        <v>43494</v>
      </c>
      <c r="S1142" s="75" t="s">
        <v>78</v>
      </c>
    </row>
    <row r="1143" spans="18:19" ht="15">
      <c r="R1143" s="74">
        <v>43495</v>
      </c>
      <c r="S1143" s="75" t="s">
        <v>78</v>
      </c>
    </row>
    <row r="1144" spans="18:19" ht="15">
      <c r="R1144" s="74">
        <v>43496</v>
      </c>
      <c r="S1144" s="75" t="s">
        <v>78</v>
      </c>
    </row>
    <row r="1145" spans="18:19" ht="15">
      <c r="R1145" s="74">
        <v>43497</v>
      </c>
      <c r="S1145" s="76" t="s">
        <v>81</v>
      </c>
    </row>
    <row r="1146" spans="18:19" ht="15">
      <c r="R1146" s="74">
        <v>43498</v>
      </c>
      <c r="S1146" s="77" t="s">
        <v>79</v>
      </c>
    </row>
    <row r="1147" spans="18:19" ht="15">
      <c r="R1147" s="74">
        <v>43499</v>
      </c>
      <c r="S1147" s="77" t="s">
        <v>79</v>
      </c>
    </row>
    <row r="1148" spans="18:19" ht="15">
      <c r="R1148" s="74">
        <v>43500</v>
      </c>
      <c r="S1148" s="75" t="s">
        <v>78</v>
      </c>
    </row>
    <row r="1149" spans="18:19" ht="15">
      <c r="R1149" s="74">
        <v>43501</v>
      </c>
      <c r="S1149" s="75" t="s">
        <v>78</v>
      </c>
    </row>
    <row r="1150" spans="18:19" ht="15">
      <c r="R1150" s="74">
        <v>43502</v>
      </c>
      <c r="S1150" s="75" t="s">
        <v>78</v>
      </c>
    </row>
    <row r="1151" spans="18:19" ht="15">
      <c r="R1151" s="74">
        <v>43503</v>
      </c>
      <c r="S1151" s="75" t="s">
        <v>78</v>
      </c>
    </row>
    <row r="1152" spans="18:19" ht="15">
      <c r="R1152" s="74">
        <v>43504</v>
      </c>
      <c r="S1152" s="76" t="s">
        <v>81</v>
      </c>
    </row>
    <row r="1153" spans="18:19" ht="15">
      <c r="R1153" s="74">
        <v>43505</v>
      </c>
      <c r="S1153" s="77" t="s">
        <v>79</v>
      </c>
    </row>
    <row r="1154" spans="18:19" ht="15">
      <c r="R1154" s="74">
        <v>43506</v>
      </c>
      <c r="S1154" s="77" t="s">
        <v>79</v>
      </c>
    </row>
    <row r="1155" spans="18:19" ht="15">
      <c r="R1155" s="74">
        <v>43507</v>
      </c>
      <c r="S1155" s="75" t="s">
        <v>78</v>
      </c>
    </row>
    <row r="1156" spans="18:19" ht="15">
      <c r="R1156" s="74">
        <v>43508</v>
      </c>
      <c r="S1156" s="75" t="s">
        <v>78</v>
      </c>
    </row>
    <row r="1157" spans="18:19" ht="15">
      <c r="R1157" s="74">
        <v>43509</v>
      </c>
      <c r="S1157" s="75" t="s">
        <v>78</v>
      </c>
    </row>
    <row r="1158" spans="18:19" ht="15">
      <c r="R1158" s="74">
        <v>43510</v>
      </c>
      <c r="S1158" s="75" t="s">
        <v>78</v>
      </c>
    </row>
    <row r="1159" spans="18:19" ht="15">
      <c r="R1159" s="74">
        <v>43511</v>
      </c>
      <c r="S1159" s="76" t="s">
        <v>81</v>
      </c>
    </row>
    <row r="1160" spans="18:19" ht="15">
      <c r="R1160" s="74">
        <v>43512</v>
      </c>
      <c r="S1160" s="77" t="s">
        <v>79</v>
      </c>
    </row>
    <row r="1161" spans="18:19" ht="15">
      <c r="R1161" s="74">
        <v>43513</v>
      </c>
      <c r="S1161" s="77" t="s">
        <v>79</v>
      </c>
    </row>
    <row r="1162" spans="18:19" ht="15">
      <c r="R1162" s="74">
        <v>43514</v>
      </c>
      <c r="S1162" s="75" t="s">
        <v>78</v>
      </c>
    </row>
    <row r="1163" spans="18:19" ht="15">
      <c r="R1163" s="74">
        <v>43515</v>
      </c>
      <c r="S1163" s="75" t="s">
        <v>78</v>
      </c>
    </row>
    <row r="1164" spans="18:19" ht="15">
      <c r="R1164" s="74">
        <v>43516</v>
      </c>
      <c r="S1164" s="75" t="s">
        <v>78</v>
      </c>
    </row>
    <row r="1165" spans="18:19" ht="15">
      <c r="R1165" s="74">
        <v>43517</v>
      </c>
      <c r="S1165" s="75" t="s">
        <v>78</v>
      </c>
    </row>
    <row r="1166" spans="18:19" ht="15">
      <c r="R1166" s="74">
        <v>43518</v>
      </c>
      <c r="S1166" s="76" t="s">
        <v>81</v>
      </c>
    </row>
    <row r="1167" spans="18:19" ht="15">
      <c r="R1167" s="74">
        <v>43519</v>
      </c>
      <c r="S1167" s="77" t="s">
        <v>79</v>
      </c>
    </row>
    <row r="1168" spans="18:19" ht="15">
      <c r="R1168" s="74">
        <v>43520</v>
      </c>
      <c r="S1168" s="77" t="s">
        <v>79</v>
      </c>
    </row>
    <row r="1169" spans="18:19" ht="15">
      <c r="R1169" s="74">
        <v>43521</v>
      </c>
      <c r="S1169" s="75" t="s">
        <v>78</v>
      </c>
    </row>
    <row r="1170" spans="18:19" ht="15">
      <c r="R1170" s="74">
        <v>43522</v>
      </c>
      <c r="S1170" s="75" t="s">
        <v>78</v>
      </c>
    </row>
    <row r="1171" spans="18:19" ht="15">
      <c r="R1171" s="74">
        <v>43523</v>
      </c>
      <c r="S1171" s="75" t="s">
        <v>78</v>
      </c>
    </row>
    <row r="1172" spans="18:19" ht="15">
      <c r="R1172" s="74">
        <v>43524</v>
      </c>
      <c r="S1172" s="75" t="s">
        <v>78</v>
      </c>
    </row>
    <row r="1173" spans="18:19" ht="15">
      <c r="R1173" s="74">
        <v>43525</v>
      </c>
      <c r="S1173" s="76" t="s">
        <v>81</v>
      </c>
    </row>
    <row r="1174" spans="18:19" ht="15">
      <c r="R1174" s="74">
        <v>43526</v>
      </c>
      <c r="S1174" s="77" t="s">
        <v>79</v>
      </c>
    </row>
    <row r="1175" spans="18:19" ht="15">
      <c r="R1175" s="74">
        <v>43527</v>
      </c>
      <c r="S1175" s="77" t="s">
        <v>79</v>
      </c>
    </row>
    <row r="1176" spans="18:19" ht="15">
      <c r="R1176" s="74">
        <v>43528</v>
      </c>
      <c r="S1176" s="75" t="s">
        <v>78</v>
      </c>
    </row>
    <row r="1177" spans="18:19" ht="15">
      <c r="R1177" s="74">
        <v>43529</v>
      </c>
      <c r="S1177" s="75" t="s">
        <v>78</v>
      </c>
    </row>
    <row r="1178" spans="18:19" ht="15">
      <c r="R1178" s="74">
        <v>43530</v>
      </c>
      <c r="S1178" s="75" t="s">
        <v>78</v>
      </c>
    </row>
    <row r="1179" spans="18:19" ht="15">
      <c r="R1179" s="74">
        <v>43531</v>
      </c>
      <c r="S1179" s="75" t="s">
        <v>78</v>
      </c>
    </row>
    <row r="1180" spans="18:19" ht="15">
      <c r="R1180" s="74">
        <v>43532</v>
      </c>
      <c r="S1180" s="76" t="s">
        <v>81</v>
      </c>
    </row>
    <row r="1181" spans="18:19" ht="15">
      <c r="R1181" s="74">
        <v>43533</v>
      </c>
      <c r="S1181" s="77" t="s">
        <v>79</v>
      </c>
    </row>
    <row r="1182" spans="18:19" ht="15">
      <c r="R1182" s="74">
        <v>43534</v>
      </c>
      <c r="S1182" s="77" t="s">
        <v>79</v>
      </c>
    </row>
    <row r="1183" spans="18:19" ht="15">
      <c r="R1183" s="74">
        <v>43535</v>
      </c>
      <c r="S1183" s="75" t="s">
        <v>78</v>
      </c>
    </row>
    <row r="1184" spans="18:19" ht="15">
      <c r="R1184" s="74">
        <v>43536</v>
      </c>
      <c r="S1184" s="75" t="s">
        <v>78</v>
      </c>
    </row>
    <row r="1185" spans="18:19" ht="15">
      <c r="R1185" s="74">
        <v>43537</v>
      </c>
      <c r="S1185" s="75" t="s">
        <v>78</v>
      </c>
    </row>
    <row r="1186" spans="18:19" ht="15">
      <c r="R1186" s="74">
        <v>43538</v>
      </c>
      <c r="S1186" s="75" t="s">
        <v>78</v>
      </c>
    </row>
    <row r="1187" spans="18:19" ht="15">
      <c r="R1187" s="74">
        <v>43539</v>
      </c>
      <c r="S1187" s="76" t="s">
        <v>81</v>
      </c>
    </row>
    <row r="1188" spans="18:19" ht="15">
      <c r="R1188" s="74">
        <v>43540</v>
      </c>
      <c r="S1188" s="77" t="s">
        <v>79</v>
      </c>
    </row>
    <row r="1189" spans="18:19" ht="15">
      <c r="R1189" s="74">
        <v>43541</v>
      </c>
      <c r="S1189" s="77" t="s">
        <v>79</v>
      </c>
    </row>
    <row r="1190" spans="18:19" ht="15">
      <c r="R1190" s="74">
        <v>43542</v>
      </c>
      <c r="S1190" s="75" t="s">
        <v>78</v>
      </c>
    </row>
    <row r="1191" spans="18:19" ht="15">
      <c r="R1191" s="74">
        <v>43543</v>
      </c>
      <c r="S1191" s="75" t="s">
        <v>78</v>
      </c>
    </row>
    <row r="1192" spans="18:19" ht="15">
      <c r="R1192" s="74">
        <v>43544</v>
      </c>
      <c r="S1192" s="75" t="s">
        <v>78</v>
      </c>
    </row>
    <row r="1193" spans="18:19" ht="15">
      <c r="R1193" s="74">
        <v>43545</v>
      </c>
      <c r="S1193" s="75" t="s">
        <v>78</v>
      </c>
    </row>
    <row r="1194" spans="18:19" ht="15">
      <c r="R1194" s="74">
        <v>43546</v>
      </c>
      <c r="S1194" s="76" t="s">
        <v>81</v>
      </c>
    </row>
    <row r="1195" spans="18:19" ht="15">
      <c r="R1195" s="74">
        <v>43547</v>
      </c>
      <c r="S1195" s="77" t="s">
        <v>79</v>
      </c>
    </row>
    <row r="1196" spans="18:19" ht="15">
      <c r="R1196" s="74">
        <v>43548</v>
      </c>
      <c r="S1196" s="77" t="s">
        <v>79</v>
      </c>
    </row>
    <row r="1197" spans="18:19" ht="15">
      <c r="R1197" s="74">
        <v>43549</v>
      </c>
      <c r="S1197" s="75" t="s">
        <v>78</v>
      </c>
    </row>
    <row r="1198" spans="18:19" ht="15">
      <c r="R1198" s="74">
        <v>43550</v>
      </c>
      <c r="S1198" s="75" t="s">
        <v>78</v>
      </c>
    </row>
    <row r="1199" spans="18:19" ht="15">
      <c r="R1199" s="74">
        <v>43551</v>
      </c>
      <c r="S1199" s="75" t="s">
        <v>78</v>
      </c>
    </row>
    <row r="1200" spans="18:19" ht="15">
      <c r="R1200" s="74">
        <v>43552</v>
      </c>
      <c r="S1200" s="75" t="s">
        <v>78</v>
      </c>
    </row>
    <row r="1201" spans="18:19" ht="15">
      <c r="R1201" s="74">
        <v>43553</v>
      </c>
      <c r="S1201" s="76" t="s">
        <v>81</v>
      </c>
    </row>
    <row r="1202" spans="18:19" ht="15">
      <c r="R1202" s="74">
        <v>43554</v>
      </c>
      <c r="S1202" s="77" t="s">
        <v>79</v>
      </c>
    </row>
    <row r="1203" spans="18:19" ht="15">
      <c r="R1203" s="74">
        <v>43555</v>
      </c>
      <c r="S1203" s="77" t="s">
        <v>79</v>
      </c>
    </row>
    <row r="1204" spans="18:19" ht="15">
      <c r="R1204" s="74">
        <v>43556</v>
      </c>
      <c r="S1204" s="75" t="s">
        <v>78</v>
      </c>
    </row>
    <row r="1205" spans="18:19" ht="15">
      <c r="R1205" s="74">
        <v>43557</v>
      </c>
      <c r="S1205" s="75" t="s">
        <v>78</v>
      </c>
    </row>
    <row r="1206" spans="18:19" ht="15">
      <c r="R1206" s="74">
        <v>43558</v>
      </c>
      <c r="S1206" s="75" t="s">
        <v>78</v>
      </c>
    </row>
    <row r="1207" spans="18:19" ht="15">
      <c r="R1207" s="74">
        <v>43559</v>
      </c>
      <c r="S1207" s="75" t="s">
        <v>78</v>
      </c>
    </row>
    <row r="1208" spans="18:19" ht="15">
      <c r="R1208" s="74">
        <v>43560</v>
      </c>
      <c r="S1208" s="76" t="s">
        <v>81</v>
      </c>
    </row>
    <row r="1209" spans="18:19" ht="15">
      <c r="R1209" s="74">
        <v>43561</v>
      </c>
      <c r="S1209" s="77" t="s">
        <v>79</v>
      </c>
    </row>
    <row r="1210" spans="18:19" ht="15">
      <c r="R1210" s="74">
        <v>43562</v>
      </c>
      <c r="S1210" s="77" t="s">
        <v>79</v>
      </c>
    </row>
    <row r="1211" spans="18:19" ht="15">
      <c r="R1211" s="74">
        <v>43563</v>
      </c>
      <c r="S1211" s="75" t="s">
        <v>78</v>
      </c>
    </row>
    <row r="1212" spans="18:19" ht="15">
      <c r="R1212" s="74">
        <v>43564</v>
      </c>
      <c r="S1212" s="75" t="s">
        <v>78</v>
      </c>
    </row>
    <row r="1213" spans="18:19" ht="15">
      <c r="R1213" s="74">
        <v>43565</v>
      </c>
      <c r="S1213" s="75" t="s">
        <v>78</v>
      </c>
    </row>
    <row r="1214" spans="18:19" ht="15">
      <c r="R1214" s="74">
        <v>43566</v>
      </c>
      <c r="S1214" s="75" t="s">
        <v>78</v>
      </c>
    </row>
    <row r="1215" spans="18:19" ht="15">
      <c r="R1215" s="74">
        <v>43567</v>
      </c>
      <c r="S1215" s="76" t="s">
        <v>81</v>
      </c>
    </row>
    <row r="1216" spans="18:19" ht="15">
      <c r="R1216" s="74">
        <v>43568</v>
      </c>
      <c r="S1216" s="77" t="s">
        <v>79</v>
      </c>
    </row>
    <row r="1217" spans="18:19" ht="15">
      <c r="R1217" s="74">
        <v>43569</v>
      </c>
      <c r="S1217" s="77" t="s">
        <v>79</v>
      </c>
    </row>
    <row r="1218" spans="18:19" ht="15">
      <c r="R1218" s="74">
        <v>43570</v>
      </c>
      <c r="S1218" s="75" t="s">
        <v>78</v>
      </c>
    </row>
    <row r="1219" spans="18:19" ht="15">
      <c r="R1219" s="74">
        <v>43571</v>
      </c>
      <c r="S1219" s="75" t="s">
        <v>78</v>
      </c>
    </row>
    <row r="1220" spans="18:19" ht="15">
      <c r="R1220" s="74">
        <v>43572</v>
      </c>
      <c r="S1220" s="75" t="s">
        <v>78</v>
      </c>
    </row>
    <row r="1221" spans="18:19" ht="15">
      <c r="R1221" s="74">
        <v>43573</v>
      </c>
      <c r="S1221" s="75" t="s">
        <v>78</v>
      </c>
    </row>
    <row r="1222" spans="18:19" ht="15">
      <c r="R1222" s="74">
        <v>43574</v>
      </c>
      <c r="S1222" s="76" t="s">
        <v>81</v>
      </c>
    </row>
    <row r="1223" spans="18:19" ht="15">
      <c r="R1223" s="74">
        <v>43575</v>
      </c>
      <c r="S1223" s="77" t="s">
        <v>79</v>
      </c>
    </row>
    <row r="1224" spans="18:19" ht="15">
      <c r="R1224" s="74">
        <v>43576</v>
      </c>
      <c r="S1224" s="77" t="s">
        <v>79</v>
      </c>
    </row>
    <row r="1225" spans="18:19" ht="15">
      <c r="R1225" s="74">
        <v>43577</v>
      </c>
      <c r="S1225" s="75" t="s">
        <v>78</v>
      </c>
    </row>
    <row r="1226" spans="18:19" ht="15">
      <c r="R1226" s="74">
        <v>43578</v>
      </c>
      <c r="S1226" s="75" t="s">
        <v>78</v>
      </c>
    </row>
    <row r="1227" spans="18:19" ht="15">
      <c r="R1227" s="74">
        <v>43579</v>
      </c>
      <c r="S1227" s="75" t="s">
        <v>78</v>
      </c>
    </row>
    <row r="1228" spans="18:19" ht="15">
      <c r="R1228" s="74">
        <v>43580</v>
      </c>
      <c r="S1228" s="75" t="s">
        <v>78</v>
      </c>
    </row>
    <row r="1229" spans="18:19" ht="15">
      <c r="R1229" s="74">
        <v>43581</v>
      </c>
      <c r="S1229" s="76" t="s">
        <v>81</v>
      </c>
    </row>
    <row r="1230" spans="18:19" ht="15">
      <c r="R1230" s="74">
        <v>43582</v>
      </c>
      <c r="S1230" s="77" t="s">
        <v>79</v>
      </c>
    </row>
    <row r="1231" spans="18:19" ht="15">
      <c r="R1231" s="74">
        <v>43583</v>
      </c>
      <c r="S1231" s="77" t="s">
        <v>79</v>
      </c>
    </row>
    <row r="1232" spans="18:19" ht="15">
      <c r="R1232" s="74">
        <v>43584</v>
      </c>
      <c r="S1232" s="75" t="s">
        <v>78</v>
      </c>
    </row>
    <row r="1233" spans="18:19" ht="15">
      <c r="R1233" s="74">
        <v>43585</v>
      </c>
      <c r="S1233" s="75" t="s">
        <v>78</v>
      </c>
    </row>
    <row r="1234" spans="18:19" ht="15">
      <c r="R1234" s="74">
        <v>43586</v>
      </c>
      <c r="S1234" s="75" t="s">
        <v>78</v>
      </c>
    </row>
    <row r="1235" spans="18:19" ht="15">
      <c r="R1235" s="74">
        <v>43587</v>
      </c>
      <c r="S1235" s="75" t="s">
        <v>78</v>
      </c>
    </row>
    <row r="1236" spans="18:19" ht="15">
      <c r="R1236" s="74">
        <v>43588</v>
      </c>
      <c r="S1236" s="76" t="s">
        <v>81</v>
      </c>
    </row>
    <row r="1237" spans="18:19" ht="15">
      <c r="R1237" s="74">
        <v>43589</v>
      </c>
      <c r="S1237" s="77" t="s">
        <v>79</v>
      </c>
    </row>
    <row r="1238" spans="18:19" ht="15">
      <c r="R1238" s="74">
        <v>43590</v>
      </c>
      <c r="S1238" s="77" t="s">
        <v>79</v>
      </c>
    </row>
    <row r="1239" spans="18:19" ht="15">
      <c r="R1239" s="74">
        <v>43591</v>
      </c>
      <c r="S1239" s="75" t="s">
        <v>78</v>
      </c>
    </row>
    <row r="1240" spans="18:19" ht="15">
      <c r="R1240" s="74">
        <v>43592</v>
      </c>
      <c r="S1240" s="75" t="s">
        <v>78</v>
      </c>
    </row>
    <row r="1241" spans="18:19" ht="15">
      <c r="R1241" s="74">
        <v>43593</v>
      </c>
      <c r="S1241" s="75" t="s">
        <v>78</v>
      </c>
    </row>
    <row r="1242" spans="18:19" ht="15">
      <c r="R1242" s="74">
        <v>43594</v>
      </c>
      <c r="S1242" s="75" t="s">
        <v>78</v>
      </c>
    </row>
    <row r="1243" spans="18:19" ht="15">
      <c r="R1243" s="74">
        <v>43595</v>
      </c>
      <c r="S1243" s="76" t="s">
        <v>81</v>
      </c>
    </row>
    <row r="1244" spans="18:19" ht="15">
      <c r="R1244" s="74">
        <v>43596</v>
      </c>
      <c r="S1244" s="77" t="s">
        <v>79</v>
      </c>
    </row>
    <row r="1245" spans="18:19" ht="15">
      <c r="R1245" s="74">
        <v>43597</v>
      </c>
      <c r="S1245" s="77" t="s">
        <v>79</v>
      </c>
    </row>
    <row r="1246" spans="18:19" ht="15">
      <c r="R1246" s="74">
        <v>43598</v>
      </c>
      <c r="S1246" s="75" t="s">
        <v>78</v>
      </c>
    </row>
    <row r="1247" spans="18:19" ht="15">
      <c r="R1247" s="74">
        <v>43599</v>
      </c>
      <c r="S1247" s="75" t="s">
        <v>78</v>
      </c>
    </row>
    <row r="1248" spans="18:19" ht="15">
      <c r="R1248" s="74">
        <v>43600</v>
      </c>
      <c r="S1248" s="75" t="s">
        <v>78</v>
      </c>
    </row>
    <row r="1249" spans="18:19" ht="15">
      <c r="R1249" s="74">
        <v>43601</v>
      </c>
      <c r="S1249" s="75" t="s">
        <v>78</v>
      </c>
    </row>
    <row r="1250" spans="18:19" ht="15">
      <c r="R1250" s="74">
        <v>43602</v>
      </c>
      <c r="S1250" s="76" t="s">
        <v>81</v>
      </c>
    </row>
    <row r="1251" spans="18:19" ht="15">
      <c r="R1251" s="74">
        <v>43603</v>
      </c>
      <c r="S1251" s="77" t="s">
        <v>79</v>
      </c>
    </row>
    <row r="1252" spans="18:19" ht="15">
      <c r="R1252" s="74">
        <v>43604</v>
      </c>
      <c r="S1252" s="77" t="s">
        <v>79</v>
      </c>
    </row>
    <row r="1253" spans="18:19" ht="15">
      <c r="R1253" s="74">
        <v>43605</v>
      </c>
      <c r="S1253" s="75" t="s">
        <v>78</v>
      </c>
    </row>
    <row r="1254" spans="18:19" ht="15">
      <c r="R1254" s="74">
        <v>43606</v>
      </c>
      <c r="S1254" s="75" t="s">
        <v>78</v>
      </c>
    </row>
    <row r="1255" spans="18:19" ht="15">
      <c r="R1255" s="74">
        <v>43607</v>
      </c>
      <c r="S1255" s="75" t="s">
        <v>78</v>
      </c>
    </row>
    <row r="1256" spans="18:19" ht="15">
      <c r="R1256" s="74">
        <v>43608</v>
      </c>
      <c r="S1256" s="75" t="s">
        <v>78</v>
      </c>
    </row>
    <row r="1257" spans="18:19" ht="15">
      <c r="R1257" s="74">
        <v>43609</v>
      </c>
      <c r="S1257" s="76" t="s">
        <v>81</v>
      </c>
    </row>
    <row r="1258" spans="18:19" ht="15">
      <c r="R1258" s="74">
        <v>43610</v>
      </c>
      <c r="S1258" s="77" t="s">
        <v>79</v>
      </c>
    </row>
    <row r="1259" spans="18:19" ht="15">
      <c r="R1259" s="74">
        <v>43611</v>
      </c>
      <c r="S1259" s="77" t="s">
        <v>79</v>
      </c>
    </row>
    <row r="1260" spans="18:19" ht="15">
      <c r="R1260" s="74">
        <v>43612</v>
      </c>
      <c r="S1260" s="75" t="s">
        <v>78</v>
      </c>
    </row>
    <row r="1261" spans="18:19" ht="15">
      <c r="R1261" s="74">
        <v>43613</v>
      </c>
      <c r="S1261" s="75" t="s">
        <v>78</v>
      </c>
    </row>
    <row r="1262" spans="18:19" ht="15">
      <c r="R1262" s="74">
        <v>43614</v>
      </c>
      <c r="S1262" s="75" t="s">
        <v>78</v>
      </c>
    </row>
    <row r="1263" spans="18:19" ht="15">
      <c r="R1263" s="74">
        <v>43615</v>
      </c>
      <c r="S1263" s="75" t="s">
        <v>78</v>
      </c>
    </row>
    <row r="1264" spans="18:19" ht="15">
      <c r="R1264" s="74">
        <v>43616</v>
      </c>
      <c r="S1264" s="76" t="s">
        <v>81</v>
      </c>
    </row>
    <row r="1265" spans="18:19" ht="15">
      <c r="R1265" s="74">
        <v>43617</v>
      </c>
      <c r="S1265" s="77" t="s">
        <v>79</v>
      </c>
    </row>
    <row r="1266" spans="18:19" ht="15">
      <c r="R1266" s="74">
        <v>43618</v>
      </c>
      <c r="S1266" s="77" t="s">
        <v>79</v>
      </c>
    </row>
    <row r="1267" spans="18:19" ht="15">
      <c r="R1267" s="74">
        <v>43619</v>
      </c>
      <c r="S1267" s="75" t="s">
        <v>78</v>
      </c>
    </row>
    <row r="1268" spans="18:19" ht="15">
      <c r="R1268" s="74">
        <v>43620</v>
      </c>
      <c r="S1268" s="75" t="s">
        <v>78</v>
      </c>
    </row>
    <row r="1269" spans="18:19" ht="15">
      <c r="R1269" s="74">
        <v>43621</v>
      </c>
      <c r="S1269" s="75" t="s">
        <v>78</v>
      </c>
    </row>
    <row r="1270" spans="18:19" ht="15">
      <c r="R1270" s="74">
        <v>43622</v>
      </c>
      <c r="S1270" s="75" t="s">
        <v>78</v>
      </c>
    </row>
    <row r="1271" spans="18:19" ht="15">
      <c r="R1271" s="74">
        <v>43623</v>
      </c>
      <c r="S1271" s="76" t="s">
        <v>81</v>
      </c>
    </row>
    <row r="1272" spans="18:19" ht="15">
      <c r="R1272" s="74">
        <v>43624</v>
      </c>
      <c r="S1272" s="77" t="s">
        <v>79</v>
      </c>
    </row>
    <row r="1273" spans="18:19" ht="15">
      <c r="R1273" s="74">
        <v>43625</v>
      </c>
      <c r="S1273" s="77" t="s">
        <v>79</v>
      </c>
    </row>
    <row r="1274" spans="18:19" ht="15">
      <c r="R1274" s="74">
        <v>43626</v>
      </c>
      <c r="S1274" s="75" t="s">
        <v>78</v>
      </c>
    </row>
    <row r="1275" spans="18:19" ht="15">
      <c r="R1275" s="74">
        <v>43627</v>
      </c>
      <c r="S1275" s="75" t="s">
        <v>78</v>
      </c>
    </row>
    <row r="1276" spans="18:19" ht="15">
      <c r="R1276" s="74">
        <v>43628</v>
      </c>
      <c r="S1276" s="75" t="s">
        <v>78</v>
      </c>
    </row>
    <row r="1277" spans="18:19" ht="15">
      <c r="R1277" s="74">
        <v>43629</v>
      </c>
      <c r="S1277" s="75" t="s">
        <v>78</v>
      </c>
    </row>
    <row r="1278" spans="18:19" ht="15">
      <c r="R1278" s="74">
        <v>43630</v>
      </c>
      <c r="S1278" s="76" t="s">
        <v>81</v>
      </c>
    </row>
    <row r="1279" spans="18:19" ht="15">
      <c r="R1279" s="74">
        <v>43631</v>
      </c>
      <c r="S1279" s="77" t="s">
        <v>79</v>
      </c>
    </row>
    <row r="1280" spans="18:19" ht="15">
      <c r="R1280" s="74">
        <v>43632</v>
      </c>
      <c r="S1280" s="77" t="s">
        <v>79</v>
      </c>
    </row>
    <row r="1281" spans="18:19" ht="15">
      <c r="R1281" s="74">
        <v>43633</v>
      </c>
      <c r="S1281" s="75" t="s">
        <v>78</v>
      </c>
    </row>
    <row r="1282" spans="18:19" ht="15">
      <c r="R1282" s="74">
        <v>43634</v>
      </c>
      <c r="S1282" s="75" t="s">
        <v>78</v>
      </c>
    </row>
    <row r="1283" spans="18:19" ht="15">
      <c r="R1283" s="74">
        <v>43635</v>
      </c>
      <c r="S1283" s="75" t="s">
        <v>78</v>
      </c>
    </row>
    <row r="1284" spans="18:19" ht="15">
      <c r="R1284" s="74">
        <v>43636</v>
      </c>
      <c r="S1284" s="75" t="s">
        <v>78</v>
      </c>
    </row>
    <row r="1285" spans="18:19" ht="15">
      <c r="R1285" s="74">
        <v>43637</v>
      </c>
      <c r="S1285" s="76" t="s">
        <v>81</v>
      </c>
    </row>
    <row r="1286" spans="18:19" ht="15">
      <c r="R1286" s="74">
        <v>43638</v>
      </c>
      <c r="S1286" s="77" t="s">
        <v>79</v>
      </c>
    </row>
    <row r="1287" spans="18:19" ht="15">
      <c r="R1287" s="74">
        <v>43639</v>
      </c>
      <c r="S1287" s="77" t="s">
        <v>79</v>
      </c>
    </row>
    <row r="1288" spans="18:19" ht="15">
      <c r="R1288" s="74">
        <v>43640</v>
      </c>
      <c r="S1288" s="75" t="s">
        <v>78</v>
      </c>
    </row>
    <row r="1289" spans="18:19" ht="15">
      <c r="R1289" s="74">
        <v>43641</v>
      </c>
      <c r="S1289" s="75" t="s">
        <v>78</v>
      </c>
    </row>
    <row r="1290" spans="18:19" ht="15">
      <c r="R1290" s="74">
        <v>43642</v>
      </c>
      <c r="S1290" s="75" t="s">
        <v>78</v>
      </c>
    </row>
    <row r="1291" spans="18:19" ht="15">
      <c r="R1291" s="74">
        <v>43643</v>
      </c>
      <c r="S1291" s="75" t="s">
        <v>78</v>
      </c>
    </row>
    <row r="1292" spans="18:19" ht="15">
      <c r="R1292" s="74">
        <v>43644</v>
      </c>
      <c r="S1292" s="76" t="s">
        <v>81</v>
      </c>
    </row>
    <row r="1293" spans="18:19" ht="15">
      <c r="R1293" s="74">
        <v>43645</v>
      </c>
      <c r="S1293" s="77" t="s">
        <v>79</v>
      </c>
    </row>
    <row r="1294" spans="18:19" ht="15">
      <c r="R1294" s="74">
        <v>43646</v>
      </c>
      <c r="S1294" s="77" t="s">
        <v>79</v>
      </c>
    </row>
    <row r="1295" spans="18:19" ht="15">
      <c r="R1295" s="74">
        <v>43647</v>
      </c>
      <c r="S1295" s="75" t="s">
        <v>78</v>
      </c>
    </row>
    <row r="1296" spans="18:19" ht="15">
      <c r="R1296" s="74">
        <v>43648</v>
      </c>
      <c r="S1296" s="75" t="s">
        <v>78</v>
      </c>
    </row>
    <row r="1297" spans="18:19" ht="15">
      <c r="R1297" s="74">
        <v>43649</v>
      </c>
      <c r="S1297" s="75" t="s">
        <v>78</v>
      </c>
    </row>
    <row r="1298" spans="18:19" ht="15">
      <c r="R1298" s="74">
        <v>43650</v>
      </c>
      <c r="S1298" s="75" t="s">
        <v>78</v>
      </c>
    </row>
    <row r="1299" spans="18:19" ht="15">
      <c r="R1299" s="74">
        <v>43651</v>
      </c>
      <c r="S1299" s="76" t="s">
        <v>81</v>
      </c>
    </row>
    <row r="1300" spans="18:19" ht="15">
      <c r="R1300" s="74">
        <v>43652</v>
      </c>
      <c r="S1300" s="77" t="s">
        <v>79</v>
      </c>
    </row>
    <row r="1301" spans="18:19" ht="15">
      <c r="R1301" s="74">
        <v>43653</v>
      </c>
      <c r="S1301" s="77" t="s">
        <v>79</v>
      </c>
    </row>
    <row r="1302" spans="18:19" ht="15">
      <c r="R1302" s="74">
        <v>43654</v>
      </c>
      <c r="S1302" s="75" t="s">
        <v>78</v>
      </c>
    </row>
    <row r="1303" spans="18:19" ht="15">
      <c r="R1303" s="74">
        <v>43655</v>
      </c>
      <c r="S1303" s="75" t="s">
        <v>78</v>
      </c>
    </row>
    <row r="1304" spans="18:19" ht="15">
      <c r="R1304" s="74">
        <v>43656</v>
      </c>
      <c r="S1304" s="75" t="s">
        <v>78</v>
      </c>
    </row>
    <row r="1305" spans="18:19" ht="15">
      <c r="R1305" s="74">
        <v>43657</v>
      </c>
      <c r="S1305" s="75" t="s">
        <v>78</v>
      </c>
    </row>
    <row r="1306" spans="18:19" ht="15">
      <c r="R1306" s="74">
        <v>43658</v>
      </c>
      <c r="S1306" s="76" t="s">
        <v>81</v>
      </c>
    </row>
    <row r="1307" spans="18:19" ht="15">
      <c r="R1307" s="74">
        <v>43659</v>
      </c>
      <c r="S1307" s="77" t="s">
        <v>79</v>
      </c>
    </row>
    <row r="1308" spans="18:19" ht="15">
      <c r="R1308" s="74">
        <v>43660</v>
      </c>
      <c r="S1308" s="77" t="s">
        <v>79</v>
      </c>
    </row>
    <row r="1309" spans="18:19" ht="15">
      <c r="R1309" s="74">
        <v>43661</v>
      </c>
      <c r="S1309" s="75" t="s">
        <v>78</v>
      </c>
    </row>
    <row r="1310" spans="18:19" ht="15">
      <c r="R1310" s="74">
        <v>43662</v>
      </c>
      <c r="S1310" s="75" t="s">
        <v>78</v>
      </c>
    </row>
    <row r="1311" spans="18:19" ht="15">
      <c r="R1311" s="74">
        <v>43663</v>
      </c>
      <c r="S1311" s="75" t="s">
        <v>78</v>
      </c>
    </row>
    <row r="1312" spans="18:19" ht="15">
      <c r="R1312" s="74">
        <v>43664</v>
      </c>
      <c r="S1312" s="75" t="s">
        <v>78</v>
      </c>
    </row>
    <row r="1313" spans="18:19" ht="15">
      <c r="R1313" s="74">
        <v>43665</v>
      </c>
      <c r="S1313" s="76" t="s">
        <v>81</v>
      </c>
    </row>
    <row r="1314" spans="18:19" ht="15">
      <c r="R1314" s="74">
        <v>43666</v>
      </c>
      <c r="S1314" s="77" t="s">
        <v>79</v>
      </c>
    </row>
    <row r="1315" spans="18:19" ht="15">
      <c r="R1315" s="74">
        <v>43667</v>
      </c>
      <c r="S1315" s="77" t="s">
        <v>79</v>
      </c>
    </row>
    <row r="1316" spans="18:19" ht="15">
      <c r="R1316" s="74">
        <v>43668</v>
      </c>
      <c r="S1316" s="75" t="s">
        <v>78</v>
      </c>
    </row>
    <row r="1317" spans="18:19" ht="15">
      <c r="R1317" s="74">
        <v>43669</v>
      </c>
      <c r="S1317" s="75" t="s">
        <v>78</v>
      </c>
    </row>
    <row r="1318" spans="18:19" ht="15">
      <c r="R1318" s="74">
        <v>43670</v>
      </c>
      <c r="S1318" s="75" t="s">
        <v>78</v>
      </c>
    </row>
    <row r="1319" spans="18:19" ht="15">
      <c r="R1319" s="74">
        <v>43671</v>
      </c>
      <c r="S1319" s="75" t="s">
        <v>78</v>
      </c>
    </row>
    <row r="1320" spans="18:19" ht="15">
      <c r="R1320" s="74">
        <v>43672</v>
      </c>
      <c r="S1320" s="76" t="s">
        <v>81</v>
      </c>
    </row>
    <row r="1321" spans="18:19" ht="15">
      <c r="R1321" s="74">
        <v>43673</v>
      </c>
      <c r="S1321" s="77" t="s">
        <v>79</v>
      </c>
    </row>
    <row r="1322" spans="18:19" ht="15">
      <c r="R1322" s="74">
        <v>43674</v>
      </c>
      <c r="S1322" s="77" t="s">
        <v>79</v>
      </c>
    </row>
    <row r="1323" spans="18:19" ht="15">
      <c r="R1323" s="74">
        <v>43675</v>
      </c>
      <c r="S1323" s="75" t="s">
        <v>78</v>
      </c>
    </row>
    <row r="1324" spans="18:19" ht="15">
      <c r="R1324" s="74">
        <v>43676</v>
      </c>
      <c r="S1324" s="75" t="s">
        <v>78</v>
      </c>
    </row>
    <row r="1325" spans="18:19" ht="15">
      <c r="R1325" s="74">
        <v>43677</v>
      </c>
      <c r="S1325" s="75" t="s">
        <v>78</v>
      </c>
    </row>
    <row r="1326" spans="18:19" ht="15">
      <c r="R1326" s="74">
        <v>43678</v>
      </c>
      <c r="S1326" s="75" t="s">
        <v>78</v>
      </c>
    </row>
    <row r="1327" spans="18:19" ht="15">
      <c r="R1327" s="74">
        <v>43679</v>
      </c>
      <c r="S1327" s="76" t="s">
        <v>81</v>
      </c>
    </row>
    <row r="1328" spans="18:19" ht="15">
      <c r="R1328" s="74">
        <v>43680</v>
      </c>
      <c r="S1328" s="77" t="s">
        <v>79</v>
      </c>
    </row>
    <row r="1329" spans="18:19" ht="15">
      <c r="R1329" s="74">
        <v>43681</v>
      </c>
      <c r="S1329" s="77" t="s">
        <v>79</v>
      </c>
    </row>
    <row r="1330" spans="18:19" ht="15">
      <c r="R1330" s="74">
        <v>43682</v>
      </c>
      <c r="S1330" s="75" t="s">
        <v>78</v>
      </c>
    </row>
    <row r="1331" spans="18:19" ht="15">
      <c r="R1331" s="74">
        <v>43683</v>
      </c>
      <c r="S1331" s="75" t="s">
        <v>78</v>
      </c>
    </row>
    <row r="1332" spans="18:19" ht="15">
      <c r="R1332" s="74">
        <v>43684</v>
      </c>
      <c r="S1332" s="75" t="s">
        <v>78</v>
      </c>
    </row>
    <row r="1333" spans="18:19" ht="15">
      <c r="R1333" s="74">
        <v>43685</v>
      </c>
      <c r="S1333" s="75" t="s">
        <v>78</v>
      </c>
    </row>
    <row r="1334" spans="18:19" ht="15">
      <c r="R1334" s="74">
        <v>43686</v>
      </c>
      <c r="S1334" s="76" t="s">
        <v>81</v>
      </c>
    </row>
    <row r="1335" spans="18:19" ht="15">
      <c r="R1335" s="74">
        <v>43687</v>
      </c>
      <c r="S1335" s="77" t="s">
        <v>79</v>
      </c>
    </row>
    <row r="1336" spans="18:19" ht="15">
      <c r="R1336" s="74">
        <v>43688</v>
      </c>
      <c r="S1336" s="77" t="s">
        <v>79</v>
      </c>
    </row>
    <row r="1337" spans="18:19" ht="15">
      <c r="R1337" s="74">
        <v>43689</v>
      </c>
      <c r="S1337" s="75" t="s">
        <v>78</v>
      </c>
    </row>
    <row r="1338" spans="18:19" ht="15">
      <c r="R1338" s="74">
        <v>43690</v>
      </c>
      <c r="S1338" s="75" t="s">
        <v>78</v>
      </c>
    </row>
    <row r="1339" spans="18:19" ht="15">
      <c r="R1339" s="74">
        <v>43691</v>
      </c>
      <c r="S1339" s="75" t="s">
        <v>78</v>
      </c>
    </row>
    <row r="1340" spans="18:19" ht="15">
      <c r="R1340" s="74">
        <v>43692</v>
      </c>
      <c r="S1340" s="75" t="s">
        <v>78</v>
      </c>
    </row>
    <row r="1341" spans="18:19" ht="15">
      <c r="R1341" s="74">
        <v>43693</v>
      </c>
      <c r="S1341" s="76" t="s">
        <v>81</v>
      </c>
    </row>
    <row r="1342" spans="18:19" ht="15">
      <c r="R1342" s="74">
        <v>43694</v>
      </c>
      <c r="S1342" s="77" t="s">
        <v>79</v>
      </c>
    </row>
    <row r="1343" spans="18:19" ht="15">
      <c r="R1343" s="74">
        <v>43695</v>
      </c>
      <c r="S1343" s="77" t="s">
        <v>79</v>
      </c>
    </row>
    <row r="1344" spans="18:19" ht="15">
      <c r="R1344" s="74">
        <v>43696</v>
      </c>
      <c r="S1344" s="75" t="s">
        <v>78</v>
      </c>
    </row>
    <row r="1345" spans="18:19" ht="15">
      <c r="R1345" s="74">
        <v>43697</v>
      </c>
      <c r="S1345" s="75" t="s">
        <v>78</v>
      </c>
    </row>
    <row r="1346" spans="18:19" ht="15">
      <c r="R1346" s="74">
        <v>43698</v>
      </c>
      <c r="S1346" s="75" t="s">
        <v>78</v>
      </c>
    </row>
    <row r="1347" spans="18:19" ht="15">
      <c r="R1347" s="74">
        <v>43699</v>
      </c>
      <c r="S1347" s="75" t="s">
        <v>78</v>
      </c>
    </row>
    <row r="1348" spans="18:19" ht="15">
      <c r="R1348" s="74">
        <v>43700</v>
      </c>
      <c r="S1348" s="76" t="s">
        <v>81</v>
      </c>
    </row>
    <row r="1349" spans="18:19" ht="15">
      <c r="R1349" s="74">
        <v>43701</v>
      </c>
      <c r="S1349" s="77" t="s">
        <v>79</v>
      </c>
    </row>
    <row r="1350" spans="18:19" ht="15">
      <c r="R1350" s="74">
        <v>43702</v>
      </c>
      <c r="S1350" s="77" t="s">
        <v>79</v>
      </c>
    </row>
    <row r="1351" spans="18:19" ht="15">
      <c r="R1351" s="74">
        <v>43703</v>
      </c>
      <c r="S1351" s="75" t="s">
        <v>78</v>
      </c>
    </row>
    <row r="1352" spans="18:19" ht="15">
      <c r="R1352" s="74">
        <v>43704</v>
      </c>
      <c r="S1352" s="75" t="s">
        <v>78</v>
      </c>
    </row>
    <row r="1353" spans="18:19" ht="15">
      <c r="R1353" s="74">
        <v>43705</v>
      </c>
      <c r="S1353" s="75" t="s">
        <v>78</v>
      </c>
    </row>
    <row r="1354" spans="18:19" ht="15">
      <c r="R1354" s="74">
        <v>43706</v>
      </c>
      <c r="S1354" s="75" t="s">
        <v>78</v>
      </c>
    </row>
    <row r="1355" spans="18:19" ht="15">
      <c r="R1355" s="74">
        <v>43707</v>
      </c>
      <c r="S1355" s="76" t="s">
        <v>81</v>
      </c>
    </row>
    <row r="1356" spans="18:19" ht="15">
      <c r="R1356" s="74">
        <v>43708</v>
      </c>
      <c r="S1356" s="77" t="s">
        <v>79</v>
      </c>
    </row>
    <row r="1357" spans="18:19" ht="15">
      <c r="R1357" s="74">
        <v>43709</v>
      </c>
      <c r="S1357" s="77" t="s">
        <v>79</v>
      </c>
    </row>
    <row r="1358" spans="18:19" ht="15">
      <c r="R1358" s="74">
        <v>43710</v>
      </c>
      <c r="S1358" s="75" t="s">
        <v>78</v>
      </c>
    </row>
    <row r="1359" spans="18:19" ht="15">
      <c r="R1359" s="74">
        <v>43711</v>
      </c>
      <c r="S1359" s="75" t="s">
        <v>78</v>
      </c>
    </row>
    <row r="1360" spans="18:19" ht="15">
      <c r="R1360" s="74">
        <v>43712</v>
      </c>
      <c r="S1360" s="75" t="s">
        <v>78</v>
      </c>
    </row>
    <row r="1361" spans="18:19" ht="15">
      <c r="R1361" s="74">
        <v>43713</v>
      </c>
      <c r="S1361" s="75" t="s">
        <v>78</v>
      </c>
    </row>
    <row r="1362" spans="18:19" ht="15">
      <c r="R1362" s="74">
        <v>43714</v>
      </c>
      <c r="S1362" s="76" t="s">
        <v>81</v>
      </c>
    </row>
    <row r="1363" spans="18:19" ht="15">
      <c r="R1363" s="74">
        <v>43715</v>
      </c>
      <c r="S1363" s="77" t="s">
        <v>79</v>
      </c>
    </row>
    <row r="1364" spans="18:19" ht="15">
      <c r="R1364" s="74">
        <v>43716</v>
      </c>
      <c r="S1364" s="77" t="s">
        <v>79</v>
      </c>
    </row>
    <row r="1365" spans="18:19" ht="15">
      <c r="R1365" s="74">
        <v>43717</v>
      </c>
      <c r="S1365" s="75" t="s">
        <v>78</v>
      </c>
    </row>
    <row r="1366" spans="18:19" ht="15">
      <c r="R1366" s="74">
        <v>43718</v>
      </c>
      <c r="S1366" s="75" t="s">
        <v>78</v>
      </c>
    </row>
    <row r="1367" spans="18:19" ht="15">
      <c r="R1367" s="74">
        <v>43719</v>
      </c>
      <c r="S1367" s="75" t="s">
        <v>78</v>
      </c>
    </row>
    <row r="1368" spans="18:19" ht="15">
      <c r="R1368" s="74">
        <v>43720</v>
      </c>
      <c r="S1368" s="75" t="s">
        <v>78</v>
      </c>
    </row>
    <row r="1369" spans="18:19" ht="15">
      <c r="R1369" s="74">
        <v>43721</v>
      </c>
      <c r="S1369" s="76" t="s">
        <v>81</v>
      </c>
    </row>
    <row r="1370" spans="18:19" ht="15">
      <c r="R1370" s="74">
        <v>43722</v>
      </c>
      <c r="S1370" s="77" t="s">
        <v>79</v>
      </c>
    </row>
    <row r="1371" spans="18:19" ht="15">
      <c r="R1371" s="74">
        <v>43723</v>
      </c>
      <c r="S1371" s="77" t="s">
        <v>79</v>
      </c>
    </row>
    <row r="1372" spans="18:19" ht="15">
      <c r="R1372" s="74">
        <v>43724</v>
      </c>
      <c r="S1372" s="75" t="s">
        <v>78</v>
      </c>
    </row>
    <row r="1373" spans="18:19" ht="15">
      <c r="R1373" s="74">
        <v>43725</v>
      </c>
      <c r="S1373" s="75" t="s">
        <v>78</v>
      </c>
    </row>
    <row r="1374" spans="18:19" ht="15">
      <c r="R1374" s="74">
        <v>43726</v>
      </c>
      <c r="S1374" s="75" t="s">
        <v>78</v>
      </c>
    </row>
    <row r="1375" spans="18:19" ht="15">
      <c r="R1375" s="74">
        <v>43727</v>
      </c>
      <c r="S1375" s="75" t="s">
        <v>78</v>
      </c>
    </row>
    <row r="1376" spans="18:19" ht="15">
      <c r="R1376" s="74">
        <v>43728</v>
      </c>
      <c r="S1376" s="76" t="s">
        <v>81</v>
      </c>
    </row>
    <row r="1377" spans="18:19" ht="15">
      <c r="R1377" s="74">
        <v>43729</v>
      </c>
      <c r="S1377" s="77" t="s">
        <v>79</v>
      </c>
    </row>
    <row r="1378" spans="18:19" ht="15">
      <c r="R1378" s="74">
        <v>43730</v>
      </c>
      <c r="S1378" s="77" t="s">
        <v>79</v>
      </c>
    </row>
    <row r="1379" spans="18:19" ht="15">
      <c r="R1379" s="74">
        <v>43731</v>
      </c>
      <c r="S1379" s="75" t="s">
        <v>78</v>
      </c>
    </row>
    <row r="1380" spans="18:19" ht="15">
      <c r="R1380" s="74">
        <v>43732</v>
      </c>
      <c r="S1380" s="75" t="s">
        <v>78</v>
      </c>
    </row>
    <row r="1381" spans="18:19" ht="15">
      <c r="R1381" s="74">
        <v>43733</v>
      </c>
      <c r="S1381" s="75" t="s">
        <v>78</v>
      </c>
    </row>
    <row r="1382" spans="18:19" ht="15">
      <c r="R1382" s="74">
        <v>43734</v>
      </c>
      <c r="S1382" s="75" t="s">
        <v>78</v>
      </c>
    </row>
    <row r="1383" spans="18:19" ht="15">
      <c r="R1383" s="74">
        <v>43735</v>
      </c>
      <c r="S1383" s="76" t="s">
        <v>81</v>
      </c>
    </row>
    <row r="1384" spans="18:19" ht="15">
      <c r="R1384" s="74">
        <v>43736</v>
      </c>
      <c r="S1384" s="77" t="s">
        <v>79</v>
      </c>
    </row>
    <row r="1385" spans="18:19" ht="15">
      <c r="R1385" s="74">
        <v>43737</v>
      </c>
      <c r="S1385" s="77" t="s">
        <v>79</v>
      </c>
    </row>
    <row r="1386" spans="18:19" ht="15">
      <c r="R1386" s="74">
        <v>43738</v>
      </c>
      <c r="S1386" s="75" t="s">
        <v>78</v>
      </c>
    </row>
    <row r="1387" spans="18:19" ht="15">
      <c r="R1387" s="74">
        <v>43739</v>
      </c>
      <c r="S1387" s="75" t="s">
        <v>78</v>
      </c>
    </row>
    <row r="1388" spans="18:19" ht="15">
      <c r="R1388" s="74">
        <v>43740</v>
      </c>
      <c r="S1388" s="75" t="s">
        <v>78</v>
      </c>
    </row>
    <row r="1389" spans="18:19" ht="15">
      <c r="R1389" s="74">
        <v>43741</v>
      </c>
      <c r="S1389" s="75" t="s">
        <v>78</v>
      </c>
    </row>
    <row r="1390" spans="18:19" ht="15">
      <c r="R1390" s="74">
        <v>43742</v>
      </c>
      <c r="S1390" s="76" t="s">
        <v>81</v>
      </c>
    </row>
    <row r="1391" spans="18:19" ht="15">
      <c r="R1391" s="74">
        <v>43743</v>
      </c>
      <c r="S1391" s="77" t="s">
        <v>79</v>
      </c>
    </row>
    <row r="1392" spans="18:19" ht="15">
      <c r="R1392" s="74">
        <v>43744</v>
      </c>
      <c r="S1392" s="77" t="s">
        <v>79</v>
      </c>
    </row>
    <row r="1393" spans="18:19" ht="15">
      <c r="R1393" s="74">
        <v>43745</v>
      </c>
      <c r="S1393" s="75" t="s">
        <v>78</v>
      </c>
    </row>
    <row r="1394" spans="18:19" ht="15">
      <c r="R1394" s="74">
        <v>43746</v>
      </c>
      <c r="S1394" s="75" t="s">
        <v>78</v>
      </c>
    </row>
    <row r="1395" spans="18:19" ht="15">
      <c r="R1395" s="74">
        <v>43747</v>
      </c>
      <c r="S1395" s="75" t="s">
        <v>78</v>
      </c>
    </row>
    <row r="1396" spans="18:19" ht="15">
      <c r="R1396" s="74">
        <v>43748</v>
      </c>
      <c r="S1396" s="75" t="s">
        <v>78</v>
      </c>
    </row>
    <row r="1397" spans="18:19" ht="15">
      <c r="R1397" s="74">
        <v>43749</v>
      </c>
      <c r="S1397" s="76" t="s">
        <v>81</v>
      </c>
    </row>
    <row r="1398" spans="18:19" ht="15">
      <c r="R1398" s="74">
        <v>43750</v>
      </c>
      <c r="S1398" s="77" t="s">
        <v>79</v>
      </c>
    </row>
    <row r="1399" spans="18:19" ht="15">
      <c r="R1399" s="74">
        <v>43751</v>
      </c>
      <c r="S1399" s="77" t="s">
        <v>79</v>
      </c>
    </row>
    <row r="1400" spans="18:19" ht="15">
      <c r="R1400" s="74">
        <v>43752</v>
      </c>
      <c r="S1400" s="75" t="s">
        <v>78</v>
      </c>
    </row>
    <row r="1401" spans="18:19" ht="15">
      <c r="R1401" s="74">
        <v>43753</v>
      </c>
      <c r="S1401" s="75" t="s">
        <v>78</v>
      </c>
    </row>
    <row r="1402" spans="18:19" ht="15">
      <c r="R1402" s="74">
        <v>43754</v>
      </c>
      <c r="S1402" s="75" t="s">
        <v>78</v>
      </c>
    </row>
    <row r="1403" spans="18:19" ht="15">
      <c r="R1403" s="74">
        <v>43755</v>
      </c>
      <c r="S1403" s="75" t="s">
        <v>78</v>
      </c>
    </row>
    <row r="1404" spans="18:19" ht="15">
      <c r="R1404" s="74">
        <v>43756</v>
      </c>
      <c r="S1404" s="76" t="s">
        <v>81</v>
      </c>
    </row>
    <row r="1405" spans="18:19" ht="15">
      <c r="R1405" s="74">
        <v>43757</v>
      </c>
      <c r="S1405" s="77" t="s">
        <v>79</v>
      </c>
    </row>
    <row r="1406" spans="18:19" ht="15">
      <c r="R1406" s="74">
        <v>43758</v>
      </c>
      <c r="S1406" s="77" t="s">
        <v>79</v>
      </c>
    </row>
    <row r="1407" spans="18:19" ht="15">
      <c r="R1407" s="74">
        <v>43759</v>
      </c>
      <c r="S1407" s="75" t="s">
        <v>78</v>
      </c>
    </row>
    <row r="1408" spans="18:19" ht="15">
      <c r="R1408" s="74">
        <v>43760</v>
      </c>
      <c r="S1408" s="75" t="s">
        <v>78</v>
      </c>
    </row>
    <row r="1409" spans="18:19" ht="15">
      <c r="R1409" s="74">
        <v>43761</v>
      </c>
      <c r="S1409" s="75" t="s">
        <v>78</v>
      </c>
    </row>
    <row r="1410" spans="18:19" ht="15">
      <c r="R1410" s="74">
        <v>43762</v>
      </c>
      <c r="S1410" s="75" t="s">
        <v>78</v>
      </c>
    </row>
    <row r="1411" spans="18:19" ht="15">
      <c r="R1411" s="74">
        <v>43763</v>
      </c>
      <c r="S1411" s="76" t="s">
        <v>81</v>
      </c>
    </row>
    <row r="1412" spans="18:19" ht="15">
      <c r="R1412" s="74">
        <v>43764</v>
      </c>
      <c r="S1412" s="77" t="s">
        <v>79</v>
      </c>
    </row>
    <row r="1413" spans="18:19" ht="15">
      <c r="R1413" s="74">
        <v>43765</v>
      </c>
      <c r="S1413" s="77" t="s">
        <v>79</v>
      </c>
    </row>
    <row r="1414" spans="18:19" ht="15">
      <c r="R1414" s="74">
        <v>43766</v>
      </c>
      <c r="S1414" s="75" t="s">
        <v>78</v>
      </c>
    </row>
    <row r="1415" spans="18:19" ht="15">
      <c r="R1415" s="74">
        <v>43767</v>
      </c>
      <c r="S1415" s="75" t="s">
        <v>78</v>
      </c>
    </row>
    <row r="1416" spans="18:19" ht="15">
      <c r="R1416" s="74">
        <v>43768</v>
      </c>
      <c r="S1416" s="75" t="s">
        <v>78</v>
      </c>
    </row>
    <row r="1417" spans="18:19" ht="15">
      <c r="R1417" s="74">
        <v>43769</v>
      </c>
      <c r="S1417" s="75" t="s">
        <v>78</v>
      </c>
    </row>
    <row r="1418" spans="18:19" ht="15">
      <c r="R1418" s="74">
        <v>43770</v>
      </c>
      <c r="S1418" s="76" t="s">
        <v>81</v>
      </c>
    </row>
    <row r="1419" spans="18:19" ht="15">
      <c r="R1419" s="74">
        <v>43771</v>
      </c>
      <c r="S1419" s="77" t="s">
        <v>79</v>
      </c>
    </row>
    <row r="1420" spans="18:19" ht="15">
      <c r="R1420" s="74">
        <v>43772</v>
      </c>
      <c r="S1420" s="77" t="s">
        <v>79</v>
      </c>
    </row>
    <row r="1421" spans="18:19" ht="15">
      <c r="R1421" s="74">
        <v>43773</v>
      </c>
      <c r="S1421" s="75" t="s">
        <v>78</v>
      </c>
    </row>
    <row r="1422" spans="18:19" ht="15">
      <c r="R1422" s="74">
        <v>43774</v>
      </c>
      <c r="S1422" s="75" t="s">
        <v>78</v>
      </c>
    </row>
    <row r="1423" spans="18:19" ht="15">
      <c r="R1423" s="74">
        <v>43775</v>
      </c>
      <c r="S1423" s="75" t="s">
        <v>78</v>
      </c>
    </row>
    <row r="1424" spans="18:19" ht="15">
      <c r="R1424" s="74">
        <v>43776</v>
      </c>
      <c r="S1424" s="75" t="s">
        <v>78</v>
      </c>
    </row>
    <row r="1425" spans="18:19" ht="15">
      <c r="R1425" s="74">
        <v>43777</v>
      </c>
      <c r="S1425" s="76" t="s">
        <v>81</v>
      </c>
    </row>
    <row r="1426" spans="18:19" ht="15">
      <c r="R1426" s="74">
        <v>43778</v>
      </c>
      <c r="S1426" s="77" t="s">
        <v>79</v>
      </c>
    </row>
    <row r="1427" spans="18:19" ht="15">
      <c r="R1427" s="74">
        <v>43779</v>
      </c>
      <c r="S1427" s="77" t="s">
        <v>79</v>
      </c>
    </row>
    <row r="1428" spans="18:19" ht="15">
      <c r="R1428" s="74">
        <v>43780</v>
      </c>
      <c r="S1428" s="75" t="s">
        <v>78</v>
      </c>
    </row>
    <row r="1429" spans="18:19" ht="15">
      <c r="R1429" s="74">
        <v>43781</v>
      </c>
      <c r="S1429" s="75" t="s">
        <v>78</v>
      </c>
    </row>
    <row r="1430" spans="18:19" ht="15">
      <c r="R1430" s="74">
        <v>43782</v>
      </c>
      <c r="S1430" s="75" t="s">
        <v>78</v>
      </c>
    </row>
    <row r="1431" spans="18:19" ht="15">
      <c r="R1431" s="74">
        <v>43783</v>
      </c>
      <c r="S1431" s="75" t="s">
        <v>78</v>
      </c>
    </row>
    <row r="1432" spans="18:19" ht="15">
      <c r="R1432" s="74">
        <v>43784</v>
      </c>
      <c r="S1432" s="76" t="s">
        <v>81</v>
      </c>
    </row>
    <row r="1433" spans="18:19" ht="15">
      <c r="R1433" s="74">
        <v>43785</v>
      </c>
      <c r="S1433" s="77" t="s">
        <v>79</v>
      </c>
    </row>
    <row r="1434" spans="18:19" ht="15">
      <c r="R1434" s="74">
        <v>43786</v>
      </c>
      <c r="S1434" s="77" t="s">
        <v>79</v>
      </c>
    </row>
    <row r="1435" spans="18:19" ht="15">
      <c r="R1435" s="74">
        <v>43787</v>
      </c>
      <c r="S1435" s="75" t="s">
        <v>78</v>
      </c>
    </row>
    <row r="1436" spans="18:19" ht="15">
      <c r="R1436" s="74">
        <v>43788</v>
      </c>
      <c r="S1436" s="75" t="s">
        <v>78</v>
      </c>
    </row>
    <row r="1437" spans="18:19" ht="15">
      <c r="R1437" s="74">
        <v>43789</v>
      </c>
      <c r="S1437" s="75" t="s">
        <v>78</v>
      </c>
    </row>
    <row r="1438" spans="18:19" ht="15">
      <c r="R1438" s="74">
        <v>43790</v>
      </c>
      <c r="S1438" s="75" t="s">
        <v>78</v>
      </c>
    </row>
    <row r="1439" spans="18:19" ht="15">
      <c r="R1439" s="74">
        <v>43791</v>
      </c>
      <c r="S1439" s="76" t="s">
        <v>81</v>
      </c>
    </row>
    <row r="1440" spans="18:19" ht="15">
      <c r="R1440" s="74">
        <v>43792</v>
      </c>
      <c r="S1440" s="77" t="s">
        <v>79</v>
      </c>
    </row>
    <row r="1441" spans="18:19" ht="15">
      <c r="R1441" s="74">
        <v>43793</v>
      </c>
      <c r="S1441" s="77" t="s">
        <v>79</v>
      </c>
    </row>
    <row r="1442" spans="18:19" ht="15">
      <c r="R1442" s="74">
        <v>43794</v>
      </c>
      <c r="S1442" s="75" t="s">
        <v>78</v>
      </c>
    </row>
    <row r="1443" spans="18:19" ht="15">
      <c r="R1443" s="74">
        <v>43795</v>
      </c>
      <c r="S1443" s="75" t="s">
        <v>78</v>
      </c>
    </row>
    <row r="1444" spans="18:19" ht="15">
      <c r="R1444" s="74">
        <v>43796</v>
      </c>
      <c r="S1444" s="75" t="s">
        <v>78</v>
      </c>
    </row>
    <row r="1445" spans="18:19" ht="15">
      <c r="R1445" s="74">
        <v>43797</v>
      </c>
      <c r="S1445" s="75" t="s">
        <v>78</v>
      </c>
    </row>
    <row r="1446" spans="18:19" ht="15">
      <c r="R1446" s="74">
        <v>43798</v>
      </c>
      <c r="S1446" s="76" t="s">
        <v>81</v>
      </c>
    </row>
    <row r="1447" spans="18:19" ht="15">
      <c r="R1447" s="74">
        <v>43799</v>
      </c>
      <c r="S1447" s="77" t="s">
        <v>79</v>
      </c>
    </row>
    <row r="1448" spans="18:19" ht="15">
      <c r="R1448" s="74">
        <v>43800</v>
      </c>
      <c r="S1448" s="77" t="s">
        <v>79</v>
      </c>
    </row>
    <row r="1449" spans="18:19" ht="15">
      <c r="R1449" s="74">
        <v>43801</v>
      </c>
      <c r="S1449" s="75" t="s">
        <v>78</v>
      </c>
    </row>
    <row r="1450" spans="18:19" ht="15">
      <c r="R1450" s="74">
        <v>43802</v>
      </c>
      <c r="S1450" s="75" t="s">
        <v>78</v>
      </c>
    </row>
    <row r="1451" spans="18:19" ht="15">
      <c r="R1451" s="74">
        <v>43803</v>
      </c>
      <c r="S1451" s="75" t="s">
        <v>78</v>
      </c>
    </row>
    <row r="1452" spans="18:19" ht="15">
      <c r="R1452" s="74">
        <v>43804</v>
      </c>
      <c r="S1452" s="75" t="s">
        <v>78</v>
      </c>
    </row>
    <row r="1453" spans="18:19" ht="15">
      <c r="R1453" s="74">
        <v>43805</v>
      </c>
      <c r="S1453" s="76" t="s">
        <v>81</v>
      </c>
    </row>
    <row r="1454" spans="18:19" ht="15">
      <c r="R1454" s="74">
        <v>43806</v>
      </c>
      <c r="S1454" s="77" t="s">
        <v>79</v>
      </c>
    </row>
    <row r="1455" spans="18:19" ht="15">
      <c r="R1455" s="74">
        <v>43807</v>
      </c>
      <c r="S1455" s="77" t="s">
        <v>79</v>
      </c>
    </row>
    <row r="1456" spans="18:19" ht="15">
      <c r="R1456" s="74">
        <v>43808</v>
      </c>
      <c r="S1456" s="75" t="s">
        <v>78</v>
      </c>
    </row>
    <row r="1457" spans="18:19" ht="15">
      <c r="R1457" s="74">
        <v>43809</v>
      </c>
      <c r="S1457" s="75" t="s">
        <v>78</v>
      </c>
    </row>
    <row r="1458" spans="18:19" ht="15">
      <c r="R1458" s="74">
        <v>43810</v>
      </c>
      <c r="S1458" s="75" t="s">
        <v>78</v>
      </c>
    </row>
    <row r="1459" spans="18:19" ht="15">
      <c r="R1459" s="74">
        <v>43811</v>
      </c>
      <c r="S1459" s="75" t="s">
        <v>78</v>
      </c>
    </row>
    <row r="1460" spans="18:19" ht="15">
      <c r="R1460" s="74">
        <v>43812</v>
      </c>
      <c r="S1460" s="76" t="s">
        <v>81</v>
      </c>
    </row>
    <row r="1461" spans="18:19" ht="15">
      <c r="R1461" s="74">
        <v>43813</v>
      </c>
      <c r="S1461" s="77" t="s">
        <v>79</v>
      </c>
    </row>
    <row r="1462" spans="18:19" ht="15">
      <c r="R1462" s="74">
        <v>43814</v>
      </c>
      <c r="S1462" s="77" t="s">
        <v>79</v>
      </c>
    </row>
    <row r="1463" spans="18:19" ht="15">
      <c r="R1463" s="74">
        <v>43815</v>
      </c>
      <c r="S1463" s="75" t="s">
        <v>78</v>
      </c>
    </row>
    <row r="1464" spans="18:19" ht="15">
      <c r="R1464" s="74">
        <v>43816</v>
      </c>
      <c r="S1464" s="75" t="s">
        <v>78</v>
      </c>
    </row>
    <row r="1465" spans="18:19" ht="15">
      <c r="R1465" s="74">
        <v>43817</v>
      </c>
      <c r="S1465" s="75" t="s">
        <v>78</v>
      </c>
    </row>
    <row r="1466" spans="18:19" ht="15">
      <c r="R1466" s="74">
        <v>43818</v>
      </c>
      <c r="S1466" s="75" t="s">
        <v>78</v>
      </c>
    </row>
    <row r="1467" spans="18:19" ht="15">
      <c r="R1467" s="74">
        <v>43819</v>
      </c>
      <c r="S1467" s="76" t="s">
        <v>81</v>
      </c>
    </row>
    <row r="1468" spans="18:19" ht="15">
      <c r="R1468" s="74">
        <v>43820</v>
      </c>
      <c r="S1468" s="77" t="s">
        <v>79</v>
      </c>
    </row>
    <row r="1469" spans="18:19" ht="15">
      <c r="R1469" s="74">
        <v>43821</v>
      </c>
      <c r="S1469" s="77" t="s">
        <v>79</v>
      </c>
    </row>
    <row r="1470" spans="18:19" ht="15">
      <c r="R1470" s="74">
        <v>43822</v>
      </c>
      <c r="S1470" s="75" t="s">
        <v>78</v>
      </c>
    </row>
    <row r="1471" spans="18:19" ht="15">
      <c r="R1471" s="74">
        <v>43823</v>
      </c>
      <c r="S1471" s="75" t="s">
        <v>78</v>
      </c>
    </row>
    <row r="1472" spans="18:19" ht="15">
      <c r="R1472" s="74">
        <v>43824</v>
      </c>
      <c r="S1472" s="75" t="s">
        <v>78</v>
      </c>
    </row>
    <row r="1473" spans="18:19" ht="15">
      <c r="R1473" s="74">
        <v>43825</v>
      </c>
      <c r="S1473" s="75" t="s">
        <v>78</v>
      </c>
    </row>
    <row r="1474" spans="18:19" ht="15">
      <c r="R1474" s="74">
        <v>43826</v>
      </c>
      <c r="S1474" s="76" t="s">
        <v>81</v>
      </c>
    </row>
    <row r="1475" spans="18:19" ht="15">
      <c r="R1475" s="74">
        <v>43827</v>
      </c>
      <c r="S1475" s="77" t="s">
        <v>79</v>
      </c>
    </row>
    <row r="1476" spans="18:19" ht="15">
      <c r="R1476" s="74">
        <v>43828</v>
      </c>
      <c r="S1476" s="77" t="s">
        <v>79</v>
      </c>
    </row>
    <row r="1477" spans="18:19" ht="15">
      <c r="R1477" s="74">
        <v>43829</v>
      </c>
      <c r="S1477" s="75" t="s">
        <v>78</v>
      </c>
    </row>
    <row r="1478" ht="15">
      <c r="S1478" s="78"/>
    </row>
    <row r="1479" ht="15">
      <c r="S1479" s="78"/>
    </row>
    <row r="1480" ht="15">
      <c r="S1480" s="78"/>
    </row>
    <row r="1481" ht="15">
      <c r="S1481" s="78"/>
    </row>
    <row r="1482" ht="15">
      <c r="S1482" s="78"/>
    </row>
    <row r="1483" ht="15">
      <c r="S1483" s="78"/>
    </row>
    <row r="1484" ht="15">
      <c r="S1484" s="78"/>
    </row>
    <row r="1485" ht="15">
      <c r="S1485" s="78"/>
    </row>
    <row r="1486" ht="15">
      <c r="S1486" s="78"/>
    </row>
    <row r="1487" ht="15">
      <c r="S1487" s="78"/>
    </row>
    <row r="1488" ht="15">
      <c r="S1488" s="78"/>
    </row>
    <row r="1489" ht="15">
      <c r="S1489" s="78"/>
    </row>
    <row r="1490" ht="15">
      <c r="S1490" s="78"/>
    </row>
    <row r="1491" ht="15">
      <c r="S1491" s="78"/>
    </row>
    <row r="1492" ht="15">
      <c r="S1492" s="78"/>
    </row>
    <row r="1493" ht="15">
      <c r="S1493" s="78"/>
    </row>
    <row r="1494" ht="15">
      <c r="S1494" s="78"/>
    </row>
    <row r="1495" ht="15">
      <c r="S1495" s="78"/>
    </row>
    <row r="1496" ht="15">
      <c r="S1496" s="78"/>
    </row>
    <row r="1497" ht="15">
      <c r="S1497" s="78"/>
    </row>
    <row r="1498" ht="15">
      <c r="S1498" s="78"/>
    </row>
    <row r="1499" ht="15">
      <c r="S1499" s="78"/>
    </row>
    <row r="1500" ht="15">
      <c r="S1500" s="78"/>
    </row>
    <row r="1501" ht="15">
      <c r="S1501" s="78"/>
    </row>
    <row r="1502" ht="15">
      <c r="S1502" s="78"/>
    </row>
    <row r="1503" ht="15">
      <c r="S1503" s="78"/>
    </row>
    <row r="1504" ht="15">
      <c r="S1504" s="78"/>
    </row>
    <row r="1505" ht="15">
      <c r="S1505" s="78"/>
    </row>
    <row r="1506" ht="15">
      <c r="S1506" s="78"/>
    </row>
    <row r="1507" ht="15">
      <c r="S1507" s="78"/>
    </row>
    <row r="1508" ht="15">
      <c r="S1508" s="78"/>
    </row>
    <row r="1509" ht="15">
      <c r="S1509" s="78"/>
    </row>
    <row r="1510" ht="15">
      <c r="S1510" s="78"/>
    </row>
    <row r="1511" ht="15">
      <c r="S1511" s="78"/>
    </row>
    <row r="1512" ht="15">
      <c r="S1512" s="78"/>
    </row>
    <row r="1513" ht="15">
      <c r="S1513" s="78"/>
    </row>
    <row r="1514" ht="15">
      <c r="S1514" s="78"/>
    </row>
    <row r="1515" ht="15">
      <c r="S1515" s="78"/>
    </row>
    <row r="1516" ht="15">
      <c r="S1516" s="78"/>
    </row>
    <row r="1517" ht="15">
      <c r="S1517" s="78"/>
    </row>
    <row r="1518" ht="15">
      <c r="S1518" s="78"/>
    </row>
    <row r="1519" ht="15">
      <c r="S1519" s="78"/>
    </row>
    <row r="1520" ht="15">
      <c r="S1520" s="78"/>
    </row>
    <row r="1521" ht="15">
      <c r="S1521" s="78"/>
    </row>
    <row r="1522" ht="15">
      <c r="S1522" s="78"/>
    </row>
    <row r="1523" ht="15">
      <c r="S1523" s="78"/>
    </row>
    <row r="1524" ht="15">
      <c r="S1524" s="78"/>
    </row>
    <row r="1525" ht="15">
      <c r="S1525" s="78"/>
    </row>
    <row r="1526" ht="15">
      <c r="S1526" s="78"/>
    </row>
    <row r="1527" ht="15">
      <c r="S1527" s="78"/>
    </row>
    <row r="1528" ht="15">
      <c r="S1528" s="78"/>
    </row>
    <row r="1529" ht="15">
      <c r="S1529" s="78"/>
    </row>
    <row r="1530" ht="15">
      <c r="S1530" s="78"/>
    </row>
    <row r="1531" ht="15">
      <c r="S1531" s="78"/>
    </row>
    <row r="1532" ht="15">
      <c r="S1532" s="78"/>
    </row>
    <row r="1533" ht="15">
      <c r="S1533" s="78"/>
    </row>
    <row r="1534" ht="15">
      <c r="S1534" s="78"/>
    </row>
    <row r="1535" ht="15">
      <c r="S1535" s="78"/>
    </row>
    <row r="1536" ht="15">
      <c r="S1536" s="78"/>
    </row>
    <row r="1537" ht="15">
      <c r="S1537" s="78"/>
    </row>
    <row r="1538" ht="15">
      <c r="S1538" s="78"/>
    </row>
    <row r="1539" ht="15">
      <c r="S1539" s="78"/>
    </row>
    <row r="1540" ht="15">
      <c r="S1540" s="78"/>
    </row>
    <row r="1541" ht="15">
      <c r="S1541" s="78"/>
    </row>
    <row r="1542" ht="15">
      <c r="S1542" s="78"/>
    </row>
    <row r="1543" ht="15">
      <c r="S1543" s="78"/>
    </row>
    <row r="1544" ht="15">
      <c r="S1544" s="78"/>
    </row>
    <row r="1545" ht="15">
      <c r="S1545" s="78"/>
    </row>
    <row r="1546" ht="15">
      <c r="S1546" s="78"/>
    </row>
    <row r="1547" ht="15">
      <c r="S1547" s="78"/>
    </row>
    <row r="1548" ht="15">
      <c r="S1548" s="78"/>
    </row>
    <row r="1549" ht="15">
      <c r="S1549" s="78"/>
    </row>
    <row r="1550" ht="15">
      <c r="S1550" s="78"/>
    </row>
    <row r="1551" ht="15">
      <c r="S1551" s="78"/>
    </row>
    <row r="1552" ht="15">
      <c r="S1552" s="78"/>
    </row>
    <row r="1553" ht="15">
      <c r="S1553" s="78"/>
    </row>
    <row r="1554" ht="15">
      <c r="S1554" s="78"/>
    </row>
    <row r="1555" ht="15">
      <c r="S1555" s="78"/>
    </row>
    <row r="1556" ht="15">
      <c r="S1556" s="78"/>
    </row>
    <row r="1557" ht="15">
      <c r="S1557" s="78"/>
    </row>
    <row r="1558" ht="15">
      <c r="S1558" s="78"/>
    </row>
    <row r="1559" ht="15">
      <c r="S1559" s="78"/>
    </row>
    <row r="1560" ht="15">
      <c r="S1560" s="78"/>
    </row>
    <row r="1561" ht="15">
      <c r="S1561" s="78"/>
    </row>
    <row r="1562" ht="15">
      <c r="S1562" s="78"/>
    </row>
    <row r="1563" ht="15">
      <c r="S1563" s="78"/>
    </row>
    <row r="1564" ht="15">
      <c r="S1564" s="78"/>
    </row>
    <row r="1565" ht="15">
      <c r="S1565" s="78"/>
    </row>
    <row r="1566" ht="15">
      <c r="S1566" s="78"/>
    </row>
    <row r="1567" ht="15">
      <c r="S1567" s="78"/>
    </row>
    <row r="1568" ht="15">
      <c r="S1568" s="78"/>
    </row>
    <row r="1569" ht="15">
      <c r="S1569" s="78"/>
    </row>
    <row r="1570" ht="15">
      <c r="S1570" s="78"/>
    </row>
    <row r="1571" ht="15">
      <c r="S1571" s="78"/>
    </row>
    <row r="1572" ht="15">
      <c r="S1572" s="78"/>
    </row>
    <row r="1573" ht="15">
      <c r="S1573" s="78"/>
    </row>
    <row r="1574" ht="15">
      <c r="S1574" s="78"/>
    </row>
    <row r="1575" ht="15">
      <c r="S1575" s="78"/>
    </row>
    <row r="1576" ht="15">
      <c r="S1576" s="78"/>
    </row>
    <row r="1577" ht="15">
      <c r="S1577" s="78"/>
    </row>
    <row r="1578" ht="15">
      <c r="S1578" s="78"/>
    </row>
    <row r="1579" ht="15">
      <c r="S1579" s="78"/>
    </row>
    <row r="1580" ht="15">
      <c r="S1580" s="78"/>
    </row>
    <row r="1581" ht="15">
      <c r="S1581" s="78"/>
    </row>
    <row r="1582" ht="15">
      <c r="S1582" s="78"/>
    </row>
    <row r="1583" ht="15">
      <c r="S1583" s="78"/>
    </row>
    <row r="1584" ht="15">
      <c r="S1584" s="78"/>
    </row>
    <row r="1585" ht="15">
      <c r="S1585" s="78"/>
    </row>
    <row r="1586" ht="15">
      <c r="S1586" s="78"/>
    </row>
    <row r="1587" ht="15">
      <c r="S1587" s="78"/>
    </row>
    <row r="1588" ht="15">
      <c r="S1588" s="78"/>
    </row>
    <row r="1589" ht="15">
      <c r="S1589" s="78"/>
    </row>
    <row r="1590" ht="15">
      <c r="S1590" s="78"/>
    </row>
    <row r="1591" ht="15">
      <c r="S1591" s="78"/>
    </row>
    <row r="1592" ht="15">
      <c r="S1592" s="78"/>
    </row>
    <row r="1593" ht="15">
      <c r="S1593" s="78"/>
    </row>
    <row r="1594" ht="15">
      <c r="S1594" s="78"/>
    </row>
    <row r="1595" ht="15">
      <c r="S1595" s="78"/>
    </row>
    <row r="1596" ht="15">
      <c r="S1596" s="78"/>
    </row>
    <row r="1597" ht="15">
      <c r="S1597" s="78"/>
    </row>
    <row r="1598" ht="15">
      <c r="S1598" s="78"/>
    </row>
    <row r="1599" ht="15">
      <c r="S1599" s="78"/>
    </row>
    <row r="1600" ht="15">
      <c r="S1600" s="78"/>
    </row>
    <row r="1601" ht="15">
      <c r="S1601" s="78"/>
    </row>
    <row r="1602" ht="15">
      <c r="S1602" s="78"/>
    </row>
    <row r="1603" ht="15">
      <c r="S1603" s="78"/>
    </row>
    <row r="1604" ht="15">
      <c r="S1604" s="78"/>
    </row>
    <row r="1605" ht="15">
      <c r="S1605" s="78"/>
    </row>
    <row r="1606" ht="15">
      <c r="S1606" s="78"/>
    </row>
    <row r="1607" ht="15">
      <c r="S1607" s="78"/>
    </row>
    <row r="1608" ht="15">
      <c r="S1608" s="78"/>
    </row>
    <row r="1609" ht="15">
      <c r="S1609" s="78"/>
    </row>
    <row r="1610" ht="15">
      <c r="S1610" s="78"/>
    </row>
    <row r="1611" ht="15">
      <c r="S1611" s="78"/>
    </row>
    <row r="1612" ht="15">
      <c r="S1612" s="78"/>
    </row>
    <row r="1613" ht="15">
      <c r="S1613" s="78"/>
    </row>
    <row r="1614" ht="15">
      <c r="S1614" s="78"/>
    </row>
    <row r="1615" ht="15">
      <c r="S1615" s="78"/>
    </row>
    <row r="1616" ht="15">
      <c r="S1616" s="78"/>
    </row>
    <row r="1617" ht="15">
      <c r="S1617" s="78"/>
    </row>
    <row r="1618" ht="15">
      <c r="S1618" s="78"/>
    </row>
    <row r="1619" ht="15">
      <c r="S1619" s="78"/>
    </row>
    <row r="1620" ht="15">
      <c r="S1620" s="78"/>
    </row>
    <row r="1621" ht="15">
      <c r="S1621" s="78"/>
    </row>
    <row r="1622" ht="15">
      <c r="S1622" s="78"/>
    </row>
    <row r="1623" ht="15">
      <c r="S1623" s="78"/>
    </row>
    <row r="1624" ht="15">
      <c r="S1624" s="78"/>
    </row>
    <row r="1625" ht="15">
      <c r="S1625" s="78"/>
    </row>
    <row r="1626" ht="15">
      <c r="S1626" s="78"/>
    </row>
    <row r="1627" ht="15">
      <c r="S1627" s="78"/>
    </row>
    <row r="1628" ht="15">
      <c r="S1628" s="78"/>
    </row>
    <row r="1629" ht="15">
      <c r="S1629" s="78"/>
    </row>
    <row r="1630" ht="15">
      <c r="S1630" s="78"/>
    </row>
    <row r="1631" ht="15">
      <c r="S1631" s="78"/>
    </row>
    <row r="1632" ht="15">
      <c r="S1632" s="78"/>
    </row>
    <row r="1633" ht="15">
      <c r="S1633" s="78"/>
    </row>
    <row r="1634" ht="15">
      <c r="S1634" s="78"/>
    </row>
    <row r="1635" ht="15">
      <c r="S1635" s="78"/>
    </row>
    <row r="1636" ht="15">
      <c r="S1636" s="78"/>
    </row>
    <row r="1637" ht="15">
      <c r="S1637" s="78"/>
    </row>
    <row r="1638" ht="15">
      <c r="S1638" s="78"/>
    </row>
    <row r="1639" ht="15">
      <c r="S1639" s="78"/>
    </row>
    <row r="1640" ht="15">
      <c r="S1640" s="78"/>
    </row>
    <row r="1641" ht="15">
      <c r="S1641" s="78"/>
    </row>
    <row r="1642" ht="15">
      <c r="S1642" s="78"/>
    </row>
    <row r="1643" ht="15">
      <c r="S1643" s="78"/>
    </row>
    <row r="1644" ht="15">
      <c r="S1644" s="78"/>
    </row>
    <row r="1645" ht="15">
      <c r="S1645" s="78"/>
    </row>
    <row r="1646" ht="15">
      <c r="S1646" s="78"/>
    </row>
    <row r="1647" ht="15">
      <c r="S1647" s="78"/>
    </row>
    <row r="1648" ht="15">
      <c r="S1648" s="78"/>
    </row>
    <row r="1649" ht="15">
      <c r="S1649" s="78"/>
    </row>
    <row r="1650" ht="15">
      <c r="S1650" s="78"/>
    </row>
    <row r="1651" ht="15">
      <c r="S1651" s="78"/>
    </row>
    <row r="1652" ht="15">
      <c r="S1652" s="78"/>
    </row>
    <row r="1653" ht="15">
      <c r="S1653" s="78"/>
    </row>
    <row r="1654" ht="15">
      <c r="S1654" s="78"/>
    </row>
    <row r="1655" ht="15">
      <c r="S1655" s="78"/>
    </row>
    <row r="1656" ht="15">
      <c r="S1656" s="78"/>
    </row>
    <row r="1657" ht="15">
      <c r="S1657" s="78"/>
    </row>
    <row r="1658" ht="15">
      <c r="S1658" s="78"/>
    </row>
    <row r="1659" ht="15">
      <c r="S1659" s="78"/>
    </row>
    <row r="1660" ht="15">
      <c r="S1660" s="78"/>
    </row>
    <row r="1661" ht="15">
      <c r="S1661" s="78"/>
    </row>
    <row r="1662" ht="15">
      <c r="S1662" s="78"/>
    </row>
    <row r="1663" ht="15">
      <c r="S1663" s="78"/>
    </row>
    <row r="1664" ht="15">
      <c r="S1664" s="78"/>
    </row>
    <row r="1665" ht="15">
      <c r="S1665" s="78"/>
    </row>
    <row r="1666" ht="15">
      <c r="S1666" s="78"/>
    </row>
    <row r="1667" ht="15">
      <c r="S1667" s="78"/>
    </row>
    <row r="1668" ht="15">
      <c r="S1668" s="78"/>
    </row>
    <row r="1669" ht="15">
      <c r="S1669" s="78"/>
    </row>
    <row r="1670" ht="15">
      <c r="S1670" s="78"/>
    </row>
    <row r="1671" ht="15">
      <c r="S1671" s="78"/>
    </row>
    <row r="1672" ht="15">
      <c r="S1672" s="78"/>
    </row>
    <row r="1673" ht="15">
      <c r="S1673" s="78"/>
    </row>
    <row r="1674" ht="15">
      <c r="S1674" s="78"/>
    </row>
    <row r="1675" ht="15">
      <c r="S1675" s="78"/>
    </row>
    <row r="1676" ht="15">
      <c r="S1676" s="78"/>
    </row>
    <row r="1677" ht="15">
      <c r="S1677" s="78"/>
    </row>
    <row r="1678" ht="15">
      <c r="S1678" s="78"/>
    </row>
    <row r="1679" ht="15">
      <c r="S1679" s="78"/>
    </row>
    <row r="1680" ht="15">
      <c r="S1680" s="78"/>
    </row>
    <row r="1681" ht="15">
      <c r="S1681" s="78"/>
    </row>
    <row r="1682" ht="15">
      <c r="S1682" s="78"/>
    </row>
    <row r="1683" ht="15">
      <c r="S1683" s="78"/>
    </row>
    <row r="1684" ht="15">
      <c r="S1684" s="78"/>
    </row>
    <row r="1685" ht="15">
      <c r="S1685" s="78"/>
    </row>
    <row r="1686" ht="15">
      <c r="S1686" s="78"/>
    </row>
    <row r="1687" ht="15">
      <c r="S1687" s="78"/>
    </row>
    <row r="1688" ht="15">
      <c r="S1688" s="78"/>
    </row>
    <row r="1689" ht="15">
      <c r="S1689" s="78"/>
    </row>
    <row r="1690" ht="15">
      <c r="S1690" s="78"/>
    </row>
    <row r="1691" ht="15">
      <c r="S1691" s="78"/>
    </row>
    <row r="1692" ht="15">
      <c r="S1692" s="78"/>
    </row>
    <row r="1693" ht="15">
      <c r="S1693" s="78"/>
    </row>
    <row r="1694" ht="15">
      <c r="S1694" s="78"/>
    </row>
    <row r="1695" ht="15">
      <c r="S1695" s="78"/>
    </row>
    <row r="1696" ht="15">
      <c r="S1696" s="78"/>
    </row>
    <row r="1697" ht="15">
      <c r="S1697" s="78"/>
    </row>
    <row r="1698" ht="15">
      <c r="S1698" s="78"/>
    </row>
    <row r="1699" ht="15">
      <c r="S1699" s="78"/>
    </row>
    <row r="1700" ht="15">
      <c r="S1700" s="78"/>
    </row>
    <row r="1701" ht="15">
      <c r="S1701" s="78"/>
    </row>
  </sheetData>
  <sheetProtection/>
  <mergeCells count="38">
    <mergeCell ref="B39:C39"/>
    <mergeCell ref="B40:C40"/>
    <mergeCell ref="B41:C41"/>
    <mergeCell ref="G1:H1"/>
    <mergeCell ref="J14:K14"/>
    <mergeCell ref="J15:K15"/>
    <mergeCell ref="D2:F2"/>
    <mergeCell ref="B15:C15"/>
    <mergeCell ref="B14:C14"/>
    <mergeCell ref="E8:I8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E3:K3"/>
    <mergeCell ref="B17:C17"/>
    <mergeCell ref="B18:C18"/>
    <mergeCell ref="B19:C19"/>
    <mergeCell ref="B20:C20"/>
    <mergeCell ref="G13:K13"/>
    <mergeCell ref="E4:H4"/>
    <mergeCell ref="J4:K4"/>
    <mergeCell ref="G14:H14"/>
    <mergeCell ref="G15:H15"/>
  </mergeCells>
  <printOptions/>
  <pageMargins left="0.13" right="0.14" top="0.51" bottom="0.23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97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3.140625" style="0" customWidth="1"/>
    <col min="2" max="2" width="26.28125" style="0" customWidth="1"/>
    <col min="3" max="3" width="9.28125" style="0" customWidth="1"/>
    <col min="4" max="4" width="10.421875" style="95" customWidth="1"/>
    <col min="5" max="5" width="10.28125" style="60" customWidth="1"/>
    <col min="6" max="6" width="8.57421875" style="60" customWidth="1"/>
    <col min="7" max="7" width="11.28125" style="60" customWidth="1"/>
    <col min="8" max="8" width="7.57421875" style="60" customWidth="1"/>
    <col min="9" max="9" width="8.57421875" style="60" customWidth="1"/>
    <col min="10" max="10" width="9.57421875" style="60" customWidth="1"/>
    <col min="11" max="11" width="11.28125" style="60" customWidth="1"/>
    <col min="12" max="12" width="7.421875" style="60" customWidth="1"/>
    <col min="13" max="13" width="8.57421875" style="60" customWidth="1"/>
    <col min="14" max="14" width="9.57421875" style="60" customWidth="1"/>
    <col min="15" max="15" width="11.28125" style="60" customWidth="1"/>
    <col min="16" max="16" width="10.7109375" style="60" customWidth="1"/>
    <col min="17" max="17" width="10.7109375" style="0" customWidth="1"/>
    <col min="18" max="18" width="30.421875" style="0" customWidth="1"/>
    <col min="19" max="19" width="12.00390625" style="60" customWidth="1"/>
  </cols>
  <sheetData>
    <row r="1" ht="23.25">
      <c r="A1" s="8" t="s">
        <v>112</v>
      </c>
    </row>
    <row r="2" ht="15.75" thickBot="1"/>
    <row r="3" spans="2:15" ht="29.25">
      <c r="B3" s="89" t="s">
        <v>11</v>
      </c>
      <c r="C3" s="90"/>
      <c r="I3" s="142" t="str">
        <f>'Data Entry'!I1</f>
        <v>High price venue</v>
      </c>
      <c r="M3" s="143"/>
      <c r="N3" s="144"/>
      <c r="O3" s="145"/>
    </row>
    <row r="4" spans="2:15" ht="18.75" thickBot="1">
      <c r="B4" s="91" t="s">
        <v>78</v>
      </c>
      <c r="C4" s="130">
        <f>'Data Entry'!C3</f>
        <v>45</v>
      </c>
      <c r="M4" s="146"/>
      <c r="N4" s="147"/>
      <c r="O4" s="148"/>
    </row>
    <row r="5" spans="2:6" ht="15">
      <c r="B5" s="92" t="s">
        <v>81</v>
      </c>
      <c r="C5" s="130">
        <f>'Data Entry'!C4</f>
        <v>51</v>
      </c>
      <c r="D5"/>
      <c r="E5"/>
      <c r="F5"/>
    </row>
    <row r="6" spans="2:15" ht="15">
      <c r="B6" s="93" t="s">
        <v>79</v>
      </c>
      <c r="C6" s="130">
        <f>'Data Entry'!C5</f>
        <v>57</v>
      </c>
      <c r="D6"/>
      <c r="E6" s="39" t="s">
        <v>11</v>
      </c>
      <c r="F6" s="39"/>
      <c r="G6" s="107">
        <f>G38/F38</f>
        <v>48.88235294117647</v>
      </c>
      <c r="H6" s="88"/>
      <c r="I6" s="88"/>
      <c r="J6" s="88"/>
      <c r="K6" s="107">
        <f>K38/I38</f>
        <v>43.92732864674868</v>
      </c>
      <c r="L6" s="88"/>
      <c r="M6" s="88"/>
      <c r="N6" s="88"/>
      <c r="O6" s="107">
        <f>O38/M38</f>
        <v>48.54077743902439</v>
      </c>
    </row>
    <row r="7" spans="2:15" ht="15">
      <c r="B7" s="113" t="s">
        <v>140</v>
      </c>
      <c r="C7" s="131">
        <f>'Data Entry'!C6</f>
        <v>1000</v>
      </c>
      <c r="D7"/>
      <c r="F7"/>
      <c r="I7" s="39" t="s">
        <v>93</v>
      </c>
      <c r="K7" s="108">
        <f>K6-G6</f>
        <v>-4.955024294427794</v>
      </c>
      <c r="O7" s="108">
        <f>O6-G6</f>
        <v>-0.3415755021520823</v>
      </c>
    </row>
    <row r="8" spans="4:15" ht="15">
      <c r="D8"/>
      <c r="M8" s="105" t="s">
        <v>94</v>
      </c>
      <c r="O8" s="108">
        <f>O6-K6</f>
        <v>4.613448792275712</v>
      </c>
    </row>
    <row r="9" spans="2:6" ht="15">
      <c r="B9" s="113" t="s">
        <v>113</v>
      </c>
      <c r="C9" s="132">
        <f>'Data Entry'!C13</f>
        <v>10</v>
      </c>
      <c r="D9"/>
      <c r="E9" s="80" t="s">
        <v>87</v>
      </c>
      <c r="F9"/>
    </row>
    <row r="10" spans="2:15" ht="15">
      <c r="B10" s="112" t="s">
        <v>80</v>
      </c>
      <c r="D10"/>
      <c r="E10" s="99">
        <f>SUM(E13:E19)</f>
        <v>1</v>
      </c>
      <c r="F10" s="185" t="s">
        <v>97</v>
      </c>
      <c r="G10" s="186"/>
      <c r="H10" s="185" t="s">
        <v>95</v>
      </c>
      <c r="I10" s="195"/>
      <c r="J10" s="195"/>
      <c r="K10" s="186"/>
      <c r="L10" s="185" t="s">
        <v>89</v>
      </c>
      <c r="M10" s="195"/>
      <c r="N10" s="195"/>
      <c r="O10" s="186"/>
    </row>
    <row r="11" spans="2:15" ht="15">
      <c r="B11" s="133">
        <f>'Data Entry'!B15:C15</f>
        <v>42492</v>
      </c>
      <c r="F11" s="187" t="s">
        <v>98</v>
      </c>
      <c r="G11" s="188"/>
      <c r="H11" s="187" t="s">
        <v>96</v>
      </c>
      <c r="I11" s="181"/>
      <c r="J11" s="181"/>
      <c r="K11" s="188"/>
      <c r="L11" s="187" t="s">
        <v>90</v>
      </c>
      <c r="M11" s="181"/>
      <c r="N11" s="181"/>
      <c r="O11" s="188"/>
    </row>
    <row r="12" spans="2:15" ht="31.5" customHeight="1">
      <c r="B12" s="74"/>
      <c r="C12" s="43" t="s">
        <v>86</v>
      </c>
      <c r="D12" s="96"/>
      <c r="E12" s="43" t="s">
        <v>131</v>
      </c>
      <c r="F12" s="100" t="s">
        <v>83</v>
      </c>
      <c r="G12" s="101" t="s">
        <v>84</v>
      </c>
      <c r="H12" s="104" t="s">
        <v>85</v>
      </c>
      <c r="I12" s="82" t="s">
        <v>83</v>
      </c>
      <c r="J12" s="114" t="s">
        <v>88</v>
      </c>
      <c r="K12" s="101" t="s">
        <v>84</v>
      </c>
      <c r="L12" s="104" t="s">
        <v>85</v>
      </c>
      <c r="M12" s="82" t="s">
        <v>83</v>
      </c>
      <c r="N12" s="114" t="s">
        <v>88</v>
      </c>
      <c r="O12" s="101" t="s">
        <v>84</v>
      </c>
    </row>
    <row r="13" spans="1:19" ht="15">
      <c r="A13" s="183">
        <f>B11</f>
        <v>42492</v>
      </c>
      <c r="B13" s="183"/>
      <c r="C13" s="60">
        <f>C$9-(C$9-1)</f>
        <v>1</v>
      </c>
      <c r="D13" s="96" t="str">
        <f aca="true" t="shared" si="0" ref="D13:D37">VLOOKUP(A13,R$13:S$1473,2)</f>
        <v>Weekday</v>
      </c>
      <c r="E13" s="135">
        <f>'Data Entry'!F17</f>
        <v>0.12</v>
      </c>
      <c r="F13" s="157">
        <f aca="true" t="shared" si="1" ref="F13:F37">IF(C13&lt;=C$9,C$7*E13,0)</f>
        <v>120</v>
      </c>
      <c r="G13" s="158">
        <f aca="true" t="shared" si="2" ref="G13:G37">IF($D13=$B$4,$F13*$C$4,IF($D13=$B$5,$F13*$C$5,$F13*$C$6))</f>
        <v>5400</v>
      </c>
      <c r="H13" s="141">
        <f>'Data Entry'!G17</f>
        <v>0.75</v>
      </c>
      <c r="I13" s="162">
        <f>$F13-($F13*H13)</f>
        <v>30</v>
      </c>
      <c r="J13" s="141">
        <f>'Data Entry'!H17</f>
        <v>0.15</v>
      </c>
      <c r="K13" s="166">
        <f>IF($D13=$B$4,(I13*$C$4)*(1-J13),IF($D13=$B$5,(I13*$C$5)*(1-J13),(I13*$C$6)*(1-J13)))</f>
        <v>1147.5</v>
      </c>
      <c r="L13" s="141">
        <f>'Data Entry'!J17</f>
        <v>0.3</v>
      </c>
      <c r="M13" s="162">
        <f>$F13-($F13*L13)</f>
        <v>84</v>
      </c>
      <c r="N13" s="141">
        <f>'Data Entry'!K17</f>
        <v>0.1</v>
      </c>
      <c r="O13" s="166">
        <f aca="true" t="shared" si="3" ref="O13:O37">IF($D13=$B$4,(M13*$C$4)*(1-N13),IF($D13=$B$5,(M13*$C$5)*(1-N13),(M13*$C$6)*(1-N13)))</f>
        <v>3402</v>
      </c>
      <c r="R13" s="74">
        <v>42369</v>
      </c>
      <c r="S13" s="75" t="s">
        <v>78</v>
      </c>
    </row>
    <row r="14" spans="1:19" ht="15">
      <c r="A14" s="183">
        <f aca="true" t="shared" si="4" ref="A14:A37">A13+1</f>
        <v>42493</v>
      </c>
      <c r="B14" s="183"/>
      <c r="C14" s="60">
        <f>IF(C13&lt;C$9,C$9-((C$9-1)-C13),0)</f>
        <v>2</v>
      </c>
      <c r="D14" s="96" t="str">
        <f t="shared" si="0"/>
        <v>Weekday</v>
      </c>
      <c r="E14" s="135">
        <f>'Data Entry'!F18</f>
        <v>0.12</v>
      </c>
      <c r="F14" s="157">
        <f t="shared" si="1"/>
        <v>120</v>
      </c>
      <c r="G14" s="159">
        <f t="shared" si="2"/>
        <v>5400</v>
      </c>
      <c r="H14" s="141">
        <f>'Data Entry'!G18</f>
        <v>0.15</v>
      </c>
      <c r="I14" s="163">
        <f aca="true" t="shared" si="5" ref="I14:I37">F14-(F14*H14)</f>
        <v>102</v>
      </c>
      <c r="J14" s="141">
        <f>'Data Entry'!H18</f>
        <v>0.15</v>
      </c>
      <c r="K14" s="166">
        <f aca="true" t="shared" si="6" ref="K14:K37">IF($D14=$B$4,($I14*$C$4)*(1-J14),IF($D14=$B$5,($I14*$C$5)*(1-J14),($I14*$C$6)*(1-J14)))</f>
        <v>3901.5</v>
      </c>
      <c r="L14" s="141">
        <f>'Data Entry'!J18</f>
        <v>0.05</v>
      </c>
      <c r="M14" s="162">
        <f aca="true" t="shared" si="7" ref="M14:M37">$F14-($F14*L14)</f>
        <v>114</v>
      </c>
      <c r="N14" s="141">
        <f>'Data Entry'!K18</f>
        <v>0.05</v>
      </c>
      <c r="O14" s="166">
        <f t="shared" si="3"/>
        <v>4873.5</v>
      </c>
      <c r="P14" s="87"/>
      <c r="R14" s="74">
        <v>42370</v>
      </c>
      <c r="S14" s="76" t="s">
        <v>81</v>
      </c>
    </row>
    <row r="15" spans="1:19" ht="15">
      <c r="A15" s="183">
        <f t="shared" si="4"/>
        <v>42494</v>
      </c>
      <c r="B15" s="183"/>
      <c r="C15" s="60">
        <f aca="true" t="shared" si="8" ref="C15:C37">IF(C14&lt;C$9,C$9-((C$9-1)-C14),"")</f>
        <v>3</v>
      </c>
      <c r="D15" s="96" t="str">
        <f t="shared" si="0"/>
        <v>Weekday</v>
      </c>
      <c r="E15" s="135">
        <f>'Data Entry'!F19</f>
        <v>0.12</v>
      </c>
      <c r="F15" s="157">
        <f t="shared" si="1"/>
        <v>120</v>
      </c>
      <c r="G15" s="159">
        <f t="shared" si="2"/>
        <v>5400</v>
      </c>
      <c r="H15" s="141">
        <f>'Data Entry'!G19</f>
        <v>0.15</v>
      </c>
      <c r="I15" s="163">
        <f t="shared" si="5"/>
        <v>102</v>
      </c>
      <c r="J15" s="141">
        <f>'Data Entry'!H19</f>
        <v>0.15</v>
      </c>
      <c r="K15" s="166">
        <f t="shared" si="6"/>
        <v>3901.5</v>
      </c>
      <c r="L15" s="141">
        <f>'Data Entry'!J19</f>
        <v>0.05</v>
      </c>
      <c r="M15" s="162">
        <f t="shared" si="7"/>
        <v>114</v>
      </c>
      <c r="N15" s="141">
        <f>'Data Entry'!K19</f>
        <v>0</v>
      </c>
      <c r="O15" s="166">
        <f t="shared" si="3"/>
        <v>5130</v>
      </c>
      <c r="P15" s="87"/>
      <c r="R15" s="74">
        <v>42371</v>
      </c>
      <c r="S15" s="77" t="s">
        <v>79</v>
      </c>
    </row>
    <row r="16" spans="1:19" ht="15">
      <c r="A16" s="183">
        <f t="shared" si="4"/>
        <v>42495</v>
      </c>
      <c r="B16" s="183"/>
      <c r="C16" s="60">
        <f t="shared" si="8"/>
        <v>4</v>
      </c>
      <c r="D16" s="96" t="str">
        <f t="shared" si="0"/>
        <v>Weekday</v>
      </c>
      <c r="E16" s="135">
        <f>'Data Entry'!F20</f>
        <v>0.12</v>
      </c>
      <c r="F16" s="157">
        <f t="shared" si="1"/>
        <v>120</v>
      </c>
      <c r="G16" s="159">
        <f t="shared" si="2"/>
        <v>5400</v>
      </c>
      <c r="H16" s="141">
        <f>'Data Entry'!G20</f>
        <v>0.15</v>
      </c>
      <c r="I16" s="163">
        <f t="shared" si="5"/>
        <v>102</v>
      </c>
      <c r="J16" s="141">
        <f>'Data Entry'!H20</f>
        <v>0.15</v>
      </c>
      <c r="K16" s="166">
        <f t="shared" si="6"/>
        <v>3901.5</v>
      </c>
      <c r="L16" s="141">
        <f>'Data Entry'!J20</f>
        <v>0</v>
      </c>
      <c r="M16" s="162">
        <f t="shared" si="7"/>
        <v>120</v>
      </c>
      <c r="N16" s="141">
        <f>'Data Entry'!K20</f>
        <v>0</v>
      </c>
      <c r="O16" s="166">
        <f t="shared" si="3"/>
        <v>5400</v>
      </c>
      <c r="P16" s="87"/>
      <c r="R16" s="74">
        <v>42372</v>
      </c>
      <c r="S16" s="77" t="s">
        <v>79</v>
      </c>
    </row>
    <row r="17" spans="1:19" ht="15">
      <c r="A17" s="183">
        <f t="shared" si="4"/>
        <v>42496</v>
      </c>
      <c r="B17" s="183"/>
      <c r="C17" s="60">
        <f t="shared" si="8"/>
        <v>5</v>
      </c>
      <c r="D17" s="96" t="str">
        <f t="shared" si="0"/>
        <v>Friday</v>
      </c>
      <c r="E17" s="135">
        <f>'Data Entry'!F21</f>
        <v>0.16</v>
      </c>
      <c r="F17" s="157">
        <f t="shared" si="1"/>
        <v>160</v>
      </c>
      <c r="G17" s="159">
        <f t="shared" si="2"/>
        <v>8160</v>
      </c>
      <c r="H17" s="141">
        <f>'Data Entry'!G21</f>
        <v>0.15</v>
      </c>
      <c r="I17" s="163">
        <f t="shared" si="5"/>
        <v>136</v>
      </c>
      <c r="J17" s="141">
        <f>'Data Entry'!H21</f>
        <v>0.15</v>
      </c>
      <c r="K17" s="166">
        <f t="shared" si="6"/>
        <v>5895.599999999999</v>
      </c>
      <c r="L17" s="141">
        <f>'Data Entry'!J21</f>
        <v>0</v>
      </c>
      <c r="M17" s="162">
        <f t="shared" si="7"/>
        <v>160</v>
      </c>
      <c r="N17" s="141">
        <f>'Data Entry'!K21</f>
        <v>0</v>
      </c>
      <c r="O17" s="166">
        <f t="shared" si="3"/>
        <v>8160</v>
      </c>
      <c r="P17" s="87"/>
      <c r="R17" s="74">
        <v>42373</v>
      </c>
      <c r="S17" s="75" t="s">
        <v>78</v>
      </c>
    </row>
    <row r="18" spans="1:19" ht="15">
      <c r="A18" s="183">
        <f t="shared" si="4"/>
        <v>42497</v>
      </c>
      <c r="B18" s="183"/>
      <c r="C18" s="60">
        <f t="shared" si="8"/>
        <v>6</v>
      </c>
      <c r="D18" s="96" t="str">
        <f t="shared" si="0"/>
        <v>Weekend</v>
      </c>
      <c r="E18" s="135">
        <f>'Data Entry'!F22</f>
        <v>0.18</v>
      </c>
      <c r="F18" s="157">
        <f t="shared" si="1"/>
        <v>180</v>
      </c>
      <c r="G18" s="159">
        <f t="shared" si="2"/>
        <v>10260</v>
      </c>
      <c r="H18" s="141">
        <f>'Data Entry'!G22</f>
        <v>0.1</v>
      </c>
      <c r="I18" s="163">
        <f t="shared" si="5"/>
        <v>162</v>
      </c>
      <c r="J18" s="141">
        <f>'Data Entry'!H22</f>
        <v>0.1</v>
      </c>
      <c r="K18" s="166">
        <f t="shared" si="6"/>
        <v>8310.6</v>
      </c>
      <c r="L18" s="141">
        <f>'Data Entry'!J22</f>
        <v>0</v>
      </c>
      <c r="M18" s="162">
        <f t="shared" si="7"/>
        <v>180</v>
      </c>
      <c r="N18" s="141">
        <f>'Data Entry'!K22</f>
        <v>0</v>
      </c>
      <c r="O18" s="166">
        <f t="shared" si="3"/>
        <v>10260</v>
      </c>
      <c r="P18" s="87"/>
      <c r="R18" s="74">
        <v>42374</v>
      </c>
      <c r="S18" s="75" t="s">
        <v>78</v>
      </c>
    </row>
    <row r="19" spans="1:19" ht="15">
      <c r="A19" s="183">
        <f t="shared" si="4"/>
        <v>42498</v>
      </c>
      <c r="B19" s="183"/>
      <c r="C19" s="60">
        <f t="shared" si="8"/>
        <v>7</v>
      </c>
      <c r="D19" s="96" t="str">
        <f t="shared" si="0"/>
        <v>Weekend</v>
      </c>
      <c r="E19" s="135">
        <f>'Data Entry'!F23</f>
        <v>0.18</v>
      </c>
      <c r="F19" s="157">
        <f t="shared" si="1"/>
        <v>180</v>
      </c>
      <c r="G19" s="159">
        <f t="shared" si="2"/>
        <v>10260</v>
      </c>
      <c r="H19" s="141">
        <f>'Data Entry'!G23</f>
        <v>0.1</v>
      </c>
      <c r="I19" s="163">
        <f t="shared" si="5"/>
        <v>162</v>
      </c>
      <c r="J19" s="141">
        <f>'Data Entry'!H23</f>
        <v>0.1</v>
      </c>
      <c r="K19" s="166">
        <f t="shared" si="6"/>
        <v>8310.6</v>
      </c>
      <c r="L19" s="141">
        <f>'Data Entry'!J23</f>
        <v>0</v>
      </c>
      <c r="M19" s="162">
        <f t="shared" si="7"/>
        <v>180</v>
      </c>
      <c r="N19" s="141">
        <f>'Data Entry'!K23</f>
        <v>0</v>
      </c>
      <c r="O19" s="166">
        <f t="shared" si="3"/>
        <v>10260</v>
      </c>
      <c r="P19" s="87"/>
      <c r="R19" s="74">
        <v>42375</v>
      </c>
      <c r="S19" s="75" t="s">
        <v>78</v>
      </c>
    </row>
    <row r="20" spans="1:19" ht="15">
      <c r="A20" s="183">
        <f t="shared" si="4"/>
        <v>42499</v>
      </c>
      <c r="B20" s="183"/>
      <c r="C20" s="60">
        <f t="shared" si="8"/>
        <v>8</v>
      </c>
      <c r="D20" s="96" t="str">
        <f t="shared" si="0"/>
        <v>Weekday</v>
      </c>
      <c r="E20" s="135">
        <f>'Data Entry'!F24</f>
        <v>0.12</v>
      </c>
      <c r="F20" s="157">
        <f t="shared" si="1"/>
        <v>120</v>
      </c>
      <c r="G20" s="159">
        <f t="shared" si="2"/>
        <v>5400</v>
      </c>
      <c r="H20" s="141">
        <f>'Data Entry'!G24</f>
        <v>0.05</v>
      </c>
      <c r="I20" s="163">
        <f t="shared" si="5"/>
        <v>114</v>
      </c>
      <c r="J20" s="141">
        <f>'Data Entry'!H24</f>
        <v>0.05</v>
      </c>
      <c r="K20" s="166">
        <f t="shared" si="6"/>
        <v>4873.5</v>
      </c>
      <c r="L20" s="141">
        <f>'Data Entry'!J24</f>
        <v>0</v>
      </c>
      <c r="M20" s="162">
        <f t="shared" si="7"/>
        <v>120</v>
      </c>
      <c r="N20" s="141">
        <f>'Data Entry'!K24</f>
        <v>0</v>
      </c>
      <c r="O20" s="166">
        <f t="shared" si="3"/>
        <v>5400</v>
      </c>
      <c r="P20" s="87"/>
      <c r="R20" s="74">
        <v>42376</v>
      </c>
      <c r="S20" s="75" t="s">
        <v>78</v>
      </c>
    </row>
    <row r="21" spans="1:19" ht="15">
      <c r="A21" s="183">
        <f t="shared" si="4"/>
        <v>42500</v>
      </c>
      <c r="B21" s="183"/>
      <c r="C21" s="60">
        <f t="shared" si="8"/>
        <v>9</v>
      </c>
      <c r="D21" s="96" t="str">
        <f t="shared" si="0"/>
        <v>Weekday</v>
      </c>
      <c r="E21" s="135">
        <f>'Data Entry'!F25</f>
        <v>0.12</v>
      </c>
      <c r="F21" s="157">
        <f t="shared" si="1"/>
        <v>120</v>
      </c>
      <c r="G21" s="159">
        <f t="shared" si="2"/>
        <v>5400</v>
      </c>
      <c r="H21" s="141">
        <f>'Data Entry'!G25</f>
        <v>0.05</v>
      </c>
      <c r="I21" s="163">
        <f t="shared" si="5"/>
        <v>114</v>
      </c>
      <c r="J21" s="141">
        <f>'Data Entry'!H25</f>
        <v>0.05</v>
      </c>
      <c r="K21" s="166">
        <f t="shared" si="6"/>
        <v>4873.5</v>
      </c>
      <c r="L21" s="141">
        <f>'Data Entry'!J25</f>
        <v>0</v>
      </c>
      <c r="M21" s="162">
        <f t="shared" si="7"/>
        <v>120</v>
      </c>
      <c r="N21" s="141">
        <f>'Data Entry'!K25</f>
        <v>0</v>
      </c>
      <c r="O21" s="166">
        <f t="shared" si="3"/>
        <v>5400</v>
      </c>
      <c r="P21" s="87"/>
      <c r="R21" s="74">
        <v>42377</v>
      </c>
      <c r="S21" s="76" t="s">
        <v>81</v>
      </c>
    </row>
    <row r="22" spans="1:19" ht="15">
      <c r="A22" s="183">
        <f t="shared" si="4"/>
        <v>42501</v>
      </c>
      <c r="B22" s="183"/>
      <c r="C22" s="60">
        <f t="shared" si="8"/>
        <v>10</v>
      </c>
      <c r="D22" s="96" t="str">
        <f t="shared" si="0"/>
        <v>Weekday</v>
      </c>
      <c r="E22" s="135">
        <f>'Data Entry'!F26</f>
        <v>0.12</v>
      </c>
      <c r="F22" s="157">
        <f t="shared" si="1"/>
        <v>120</v>
      </c>
      <c r="G22" s="159">
        <f t="shared" si="2"/>
        <v>5400</v>
      </c>
      <c r="H22" s="141">
        <f>'Data Entry'!G26</f>
        <v>0.05</v>
      </c>
      <c r="I22" s="163">
        <f t="shared" si="5"/>
        <v>114</v>
      </c>
      <c r="J22" s="141">
        <f>'Data Entry'!H26</f>
        <v>0.05</v>
      </c>
      <c r="K22" s="166">
        <f t="shared" si="6"/>
        <v>4873.5</v>
      </c>
      <c r="L22" s="141">
        <f>'Data Entry'!J26</f>
        <v>0</v>
      </c>
      <c r="M22" s="162">
        <f t="shared" si="7"/>
        <v>120</v>
      </c>
      <c r="N22" s="141">
        <f>'Data Entry'!K26</f>
        <v>0</v>
      </c>
      <c r="O22" s="166">
        <f t="shared" si="3"/>
        <v>5400</v>
      </c>
      <c r="P22" s="87"/>
      <c r="R22" s="74">
        <v>42378</v>
      </c>
      <c r="S22" s="77" t="s">
        <v>79</v>
      </c>
    </row>
    <row r="23" spans="1:19" ht="15">
      <c r="A23" s="183">
        <f t="shared" si="4"/>
        <v>42502</v>
      </c>
      <c r="B23" s="183"/>
      <c r="C23" s="60">
        <f t="shared" si="8"/>
      </c>
      <c r="D23" s="96" t="str">
        <f t="shared" si="0"/>
        <v>Weekday</v>
      </c>
      <c r="E23" s="135">
        <f>'Data Entry'!F27</f>
        <v>0.12</v>
      </c>
      <c r="F23" s="157">
        <f t="shared" si="1"/>
        <v>0</v>
      </c>
      <c r="G23" s="159">
        <f t="shared" si="2"/>
        <v>0</v>
      </c>
      <c r="H23" s="141">
        <f>'Data Entry'!G27</f>
        <v>0</v>
      </c>
      <c r="I23" s="163">
        <f t="shared" si="5"/>
        <v>0</v>
      </c>
      <c r="J23" s="141">
        <f>'Data Entry'!H27</f>
        <v>0</v>
      </c>
      <c r="K23" s="166">
        <f t="shared" si="6"/>
        <v>0</v>
      </c>
      <c r="L23" s="141">
        <f>'Data Entry'!J27</f>
        <v>0</v>
      </c>
      <c r="M23" s="162">
        <f t="shared" si="7"/>
        <v>0</v>
      </c>
      <c r="N23" s="141">
        <f>'Data Entry'!K27</f>
        <v>0</v>
      </c>
      <c r="O23" s="166">
        <f t="shared" si="3"/>
        <v>0</v>
      </c>
      <c r="P23" s="87"/>
      <c r="R23" s="74">
        <v>42379</v>
      </c>
      <c r="S23" s="77" t="s">
        <v>79</v>
      </c>
    </row>
    <row r="24" spans="1:19" ht="15">
      <c r="A24" s="183">
        <f t="shared" si="4"/>
        <v>42503</v>
      </c>
      <c r="B24" s="183"/>
      <c r="C24" s="60">
        <f t="shared" si="8"/>
      </c>
      <c r="D24" s="96" t="str">
        <f t="shared" si="0"/>
        <v>Friday</v>
      </c>
      <c r="E24" s="135">
        <f>'Data Entry'!F28</f>
        <v>0.16</v>
      </c>
      <c r="F24" s="157">
        <f t="shared" si="1"/>
        <v>0</v>
      </c>
      <c r="G24" s="159">
        <f t="shared" si="2"/>
        <v>0</v>
      </c>
      <c r="H24" s="141">
        <f>'Data Entry'!G28</f>
        <v>0</v>
      </c>
      <c r="I24" s="163">
        <f t="shared" si="5"/>
        <v>0</v>
      </c>
      <c r="J24" s="141">
        <f>'Data Entry'!H28</f>
        <v>0</v>
      </c>
      <c r="K24" s="166">
        <f t="shared" si="6"/>
        <v>0</v>
      </c>
      <c r="L24" s="141">
        <f>'Data Entry'!J28</f>
        <v>0</v>
      </c>
      <c r="M24" s="162">
        <f t="shared" si="7"/>
        <v>0</v>
      </c>
      <c r="N24" s="141">
        <f>'Data Entry'!K28</f>
        <v>0</v>
      </c>
      <c r="O24" s="166">
        <f t="shared" si="3"/>
        <v>0</v>
      </c>
      <c r="P24" s="87"/>
      <c r="R24" s="74">
        <v>42380</v>
      </c>
      <c r="S24" s="75" t="s">
        <v>78</v>
      </c>
    </row>
    <row r="25" spans="1:19" ht="15">
      <c r="A25" s="183">
        <f t="shared" si="4"/>
        <v>42504</v>
      </c>
      <c r="B25" s="183"/>
      <c r="C25" s="60">
        <f t="shared" si="8"/>
      </c>
      <c r="D25" s="96" t="str">
        <f t="shared" si="0"/>
        <v>Weekend</v>
      </c>
      <c r="E25" s="135">
        <f>'Data Entry'!F29</f>
        <v>0.18</v>
      </c>
      <c r="F25" s="157">
        <f t="shared" si="1"/>
        <v>0</v>
      </c>
      <c r="G25" s="159">
        <f t="shared" si="2"/>
        <v>0</v>
      </c>
      <c r="H25" s="141">
        <f>'Data Entry'!G29</f>
        <v>0</v>
      </c>
      <c r="I25" s="163">
        <f t="shared" si="5"/>
        <v>0</v>
      </c>
      <c r="J25" s="141">
        <f>'Data Entry'!H29</f>
        <v>0</v>
      </c>
      <c r="K25" s="166">
        <f t="shared" si="6"/>
        <v>0</v>
      </c>
      <c r="L25" s="141">
        <f>'Data Entry'!J29</f>
        <v>0</v>
      </c>
      <c r="M25" s="162">
        <f t="shared" si="7"/>
        <v>0</v>
      </c>
      <c r="N25" s="141">
        <f>'Data Entry'!K29</f>
        <v>0</v>
      </c>
      <c r="O25" s="166">
        <f t="shared" si="3"/>
        <v>0</v>
      </c>
      <c r="P25" s="87"/>
      <c r="R25" s="74">
        <v>42381</v>
      </c>
      <c r="S25" s="75" t="s">
        <v>78</v>
      </c>
    </row>
    <row r="26" spans="1:19" ht="15">
      <c r="A26" s="183">
        <f t="shared" si="4"/>
        <v>42505</v>
      </c>
      <c r="B26" s="183"/>
      <c r="C26" s="60">
        <f t="shared" si="8"/>
      </c>
      <c r="D26" s="96" t="str">
        <f t="shared" si="0"/>
        <v>Weekend</v>
      </c>
      <c r="E26" s="135">
        <f>'Data Entry'!F30</f>
        <v>0.18</v>
      </c>
      <c r="F26" s="157">
        <f t="shared" si="1"/>
        <v>0</v>
      </c>
      <c r="G26" s="159">
        <f t="shared" si="2"/>
        <v>0</v>
      </c>
      <c r="H26" s="141">
        <f>'Data Entry'!G30</f>
        <v>0</v>
      </c>
      <c r="I26" s="163">
        <f t="shared" si="5"/>
        <v>0</v>
      </c>
      <c r="J26" s="141">
        <f>'Data Entry'!H30</f>
        <v>0</v>
      </c>
      <c r="K26" s="166">
        <f t="shared" si="6"/>
        <v>0</v>
      </c>
      <c r="L26" s="141">
        <f>'Data Entry'!J30</f>
        <v>0</v>
      </c>
      <c r="M26" s="162">
        <f t="shared" si="7"/>
        <v>0</v>
      </c>
      <c r="N26" s="141">
        <f>'Data Entry'!K30</f>
        <v>0</v>
      </c>
      <c r="O26" s="166">
        <f t="shared" si="3"/>
        <v>0</v>
      </c>
      <c r="P26" s="87"/>
      <c r="R26" s="74">
        <v>42382</v>
      </c>
      <c r="S26" s="75" t="s">
        <v>78</v>
      </c>
    </row>
    <row r="27" spans="1:19" ht="15">
      <c r="A27" s="183">
        <f t="shared" si="4"/>
        <v>42506</v>
      </c>
      <c r="B27" s="183"/>
      <c r="C27" s="60">
        <f t="shared" si="8"/>
      </c>
      <c r="D27" s="96" t="str">
        <f t="shared" si="0"/>
        <v>Weekday</v>
      </c>
      <c r="E27" s="135">
        <f>'Data Entry'!F31</f>
        <v>0.12</v>
      </c>
      <c r="F27" s="157">
        <f t="shared" si="1"/>
        <v>0</v>
      </c>
      <c r="G27" s="159">
        <f t="shared" si="2"/>
        <v>0</v>
      </c>
      <c r="H27" s="141">
        <f>'Data Entry'!G31</f>
        <v>0</v>
      </c>
      <c r="I27" s="163">
        <f t="shared" si="5"/>
        <v>0</v>
      </c>
      <c r="J27" s="141">
        <f>'Data Entry'!H31</f>
        <v>0</v>
      </c>
      <c r="K27" s="166">
        <f t="shared" si="6"/>
        <v>0</v>
      </c>
      <c r="L27" s="141">
        <f>'Data Entry'!J31</f>
        <v>0</v>
      </c>
      <c r="M27" s="162">
        <f t="shared" si="7"/>
        <v>0</v>
      </c>
      <c r="N27" s="141">
        <f>'Data Entry'!K31</f>
        <v>0</v>
      </c>
      <c r="O27" s="166">
        <f t="shared" si="3"/>
        <v>0</v>
      </c>
      <c r="P27" s="87"/>
      <c r="R27" s="74">
        <v>42383</v>
      </c>
      <c r="S27" s="75" t="s">
        <v>78</v>
      </c>
    </row>
    <row r="28" spans="1:19" ht="15">
      <c r="A28" s="183">
        <f t="shared" si="4"/>
        <v>42507</v>
      </c>
      <c r="B28" s="183"/>
      <c r="C28" s="60">
        <f t="shared" si="8"/>
      </c>
      <c r="D28" s="96" t="str">
        <f t="shared" si="0"/>
        <v>Weekday</v>
      </c>
      <c r="E28" s="135">
        <f>'Data Entry'!F32</f>
        <v>0.12</v>
      </c>
      <c r="F28" s="157">
        <f t="shared" si="1"/>
        <v>0</v>
      </c>
      <c r="G28" s="159">
        <f t="shared" si="2"/>
        <v>0</v>
      </c>
      <c r="H28" s="141">
        <f>'Data Entry'!G32</f>
        <v>0</v>
      </c>
      <c r="I28" s="163">
        <f t="shared" si="5"/>
        <v>0</v>
      </c>
      <c r="J28" s="141">
        <f>'Data Entry'!H32</f>
        <v>0</v>
      </c>
      <c r="K28" s="166">
        <f t="shared" si="6"/>
        <v>0</v>
      </c>
      <c r="L28" s="141">
        <f>'Data Entry'!J32</f>
        <v>0</v>
      </c>
      <c r="M28" s="162">
        <f t="shared" si="7"/>
        <v>0</v>
      </c>
      <c r="N28" s="141">
        <f>'Data Entry'!K32</f>
        <v>0</v>
      </c>
      <c r="O28" s="166">
        <f t="shared" si="3"/>
        <v>0</v>
      </c>
      <c r="P28" s="87"/>
      <c r="R28" s="74">
        <v>42384</v>
      </c>
      <c r="S28" s="76" t="s">
        <v>81</v>
      </c>
    </row>
    <row r="29" spans="1:19" ht="15">
      <c r="A29" s="183">
        <f t="shared" si="4"/>
        <v>42508</v>
      </c>
      <c r="B29" s="183"/>
      <c r="C29" s="60">
        <f t="shared" si="8"/>
      </c>
      <c r="D29" s="96" t="str">
        <f t="shared" si="0"/>
        <v>Weekday</v>
      </c>
      <c r="E29" s="135">
        <f>'Data Entry'!F33</f>
        <v>0.12</v>
      </c>
      <c r="F29" s="157">
        <f t="shared" si="1"/>
        <v>0</v>
      </c>
      <c r="G29" s="159">
        <f t="shared" si="2"/>
        <v>0</v>
      </c>
      <c r="H29" s="141">
        <f>'Data Entry'!G33</f>
        <v>0</v>
      </c>
      <c r="I29" s="163">
        <f t="shared" si="5"/>
        <v>0</v>
      </c>
      <c r="J29" s="141">
        <f>'Data Entry'!H33</f>
        <v>0</v>
      </c>
      <c r="K29" s="166">
        <f t="shared" si="6"/>
        <v>0</v>
      </c>
      <c r="L29" s="141">
        <f>'Data Entry'!J33</f>
        <v>0</v>
      </c>
      <c r="M29" s="162">
        <f t="shared" si="7"/>
        <v>0</v>
      </c>
      <c r="N29" s="141">
        <f>'Data Entry'!K33</f>
        <v>0</v>
      </c>
      <c r="O29" s="166">
        <f t="shared" si="3"/>
        <v>0</v>
      </c>
      <c r="P29" s="87"/>
      <c r="R29" s="74">
        <v>42385</v>
      </c>
      <c r="S29" s="77" t="s">
        <v>79</v>
      </c>
    </row>
    <row r="30" spans="1:19" ht="15">
      <c r="A30" s="183">
        <f t="shared" si="4"/>
        <v>42509</v>
      </c>
      <c r="B30" s="183"/>
      <c r="C30" s="60">
        <f t="shared" si="8"/>
      </c>
      <c r="D30" s="96" t="str">
        <f t="shared" si="0"/>
        <v>Weekday</v>
      </c>
      <c r="E30" s="135">
        <f>'Data Entry'!F34</f>
        <v>0.12</v>
      </c>
      <c r="F30" s="157">
        <f t="shared" si="1"/>
        <v>0</v>
      </c>
      <c r="G30" s="159">
        <f t="shared" si="2"/>
        <v>0</v>
      </c>
      <c r="H30" s="141">
        <f>'Data Entry'!G34</f>
        <v>0</v>
      </c>
      <c r="I30" s="163">
        <f t="shared" si="5"/>
        <v>0</v>
      </c>
      <c r="J30" s="141">
        <f>'Data Entry'!H34</f>
        <v>0</v>
      </c>
      <c r="K30" s="166">
        <f t="shared" si="6"/>
        <v>0</v>
      </c>
      <c r="L30" s="141">
        <f>'Data Entry'!J34</f>
        <v>0</v>
      </c>
      <c r="M30" s="162">
        <f t="shared" si="7"/>
        <v>0</v>
      </c>
      <c r="N30" s="141">
        <f>'Data Entry'!K34</f>
        <v>0</v>
      </c>
      <c r="O30" s="166">
        <f t="shared" si="3"/>
        <v>0</v>
      </c>
      <c r="P30" s="87"/>
      <c r="R30" s="74">
        <v>42386</v>
      </c>
      <c r="S30" s="77" t="s">
        <v>79</v>
      </c>
    </row>
    <row r="31" spans="1:19" ht="15">
      <c r="A31" s="183">
        <f t="shared" si="4"/>
        <v>42510</v>
      </c>
      <c r="B31" s="183"/>
      <c r="C31" s="60">
        <f t="shared" si="8"/>
      </c>
      <c r="D31" s="96" t="str">
        <f t="shared" si="0"/>
        <v>Friday</v>
      </c>
      <c r="E31" s="135">
        <f>'Data Entry'!F35</f>
        <v>0.16</v>
      </c>
      <c r="F31" s="157">
        <f t="shared" si="1"/>
        <v>0</v>
      </c>
      <c r="G31" s="159">
        <f t="shared" si="2"/>
        <v>0</v>
      </c>
      <c r="H31" s="141">
        <f>'Data Entry'!G35</f>
        <v>0</v>
      </c>
      <c r="I31" s="163">
        <f t="shared" si="5"/>
        <v>0</v>
      </c>
      <c r="J31" s="141">
        <f>'Data Entry'!H35</f>
        <v>0</v>
      </c>
      <c r="K31" s="166">
        <f t="shared" si="6"/>
        <v>0</v>
      </c>
      <c r="L31" s="141">
        <f>'Data Entry'!J35</f>
        <v>0</v>
      </c>
      <c r="M31" s="162">
        <f t="shared" si="7"/>
        <v>0</v>
      </c>
      <c r="N31" s="141">
        <f>'Data Entry'!K35</f>
        <v>0</v>
      </c>
      <c r="O31" s="166">
        <f t="shared" si="3"/>
        <v>0</v>
      </c>
      <c r="P31" s="87"/>
      <c r="R31" s="74">
        <v>42387</v>
      </c>
      <c r="S31" s="75" t="s">
        <v>78</v>
      </c>
    </row>
    <row r="32" spans="1:19" ht="15">
      <c r="A32" s="183">
        <f t="shared" si="4"/>
        <v>42511</v>
      </c>
      <c r="B32" s="183"/>
      <c r="C32" s="60">
        <f t="shared" si="8"/>
      </c>
      <c r="D32" s="96" t="str">
        <f t="shared" si="0"/>
        <v>Weekend</v>
      </c>
      <c r="E32" s="135">
        <f>'Data Entry'!F36</f>
        <v>0.18</v>
      </c>
      <c r="F32" s="157">
        <f t="shared" si="1"/>
        <v>0</v>
      </c>
      <c r="G32" s="159">
        <f t="shared" si="2"/>
        <v>0</v>
      </c>
      <c r="H32" s="141">
        <f>'Data Entry'!G36</f>
        <v>0</v>
      </c>
      <c r="I32" s="163">
        <f t="shared" si="5"/>
        <v>0</v>
      </c>
      <c r="J32" s="141">
        <f>'Data Entry'!H36</f>
        <v>0</v>
      </c>
      <c r="K32" s="166">
        <f t="shared" si="6"/>
        <v>0</v>
      </c>
      <c r="L32" s="141">
        <f>'Data Entry'!J36</f>
        <v>0</v>
      </c>
      <c r="M32" s="162">
        <f t="shared" si="7"/>
        <v>0</v>
      </c>
      <c r="N32" s="141">
        <f>'Data Entry'!K36</f>
        <v>0</v>
      </c>
      <c r="O32" s="166">
        <f t="shared" si="3"/>
        <v>0</v>
      </c>
      <c r="P32" s="87"/>
      <c r="R32" s="74">
        <v>42388</v>
      </c>
      <c r="S32" s="75" t="s">
        <v>78</v>
      </c>
    </row>
    <row r="33" spans="1:19" ht="15">
      <c r="A33" s="183">
        <f t="shared" si="4"/>
        <v>42512</v>
      </c>
      <c r="B33" s="183"/>
      <c r="C33" s="60">
        <f t="shared" si="8"/>
      </c>
      <c r="D33" s="96" t="str">
        <f t="shared" si="0"/>
        <v>Weekend</v>
      </c>
      <c r="E33" s="135">
        <f>'Data Entry'!F37</f>
        <v>0.18</v>
      </c>
      <c r="F33" s="157">
        <f t="shared" si="1"/>
        <v>0</v>
      </c>
      <c r="G33" s="159">
        <f t="shared" si="2"/>
        <v>0</v>
      </c>
      <c r="H33" s="141">
        <f>'Data Entry'!G37</f>
        <v>0</v>
      </c>
      <c r="I33" s="163">
        <f t="shared" si="5"/>
        <v>0</v>
      </c>
      <c r="J33" s="141">
        <f>'Data Entry'!H37</f>
        <v>0</v>
      </c>
      <c r="K33" s="166">
        <f t="shared" si="6"/>
        <v>0</v>
      </c>
      <c r="L33" s="141">
        <f>'Data Entry'!J37</f>
        <v>0</v>
      </c>
      <c r="M33" s="162">
        <f t="shared" si="7"/>
        <v>0</v>
      </c>
      <c r="N33" s="141">
        <f>'Data Entry'!K37</f>
        <v>0</v>
      </c>
      <c r="O33" s="166">
        <f t="shared" si="3"/>
        <v>0</v>
      </c>
      <c r="P33" s="87"/>
      <c r="R33" s="74">
        <v>42389</v>
      </c>
      <c r="S33" s="75" t="s">
        <v>78</v>
      </c>
    </row>
    <row r="34" spans="1:19" ht="15">
      <c r="A34" s="183">
        <f t="shared" si="4"/>
        <v>42513</v>
      </c>
      <c r="B34" s="183"/>
      <c r="C34" s="60">
        <f t="shared" si="8"/>
      </c>
      <c r="D34" s="96" t="str">
        <f t="shared" si="0"/>
        <v>Weekday</v>
      </c>
      <c r="E34" s="135">
        <f>'Data Entry'!F38</f>
        <v>0.12</v>
      </c>
      <c r="F34" s="157">
        <f t="shared" si="1"/>
        <v>0</v>
      </c>
      <c r="G34" s="159">
        <f t="shared" si="2"/>
        <v>0</v>
      </c>
      <c r="H34" s="141">
        <f>'Data Entry'!G38</f>
        <v>0</v>
      </c>
      <c r="I34" s="163">
        <f t="shared" si="5"/>
        <v>0</v>
      </c>
      <c r="J34" s="141">
        <f>'Data Entry'!H38</f>
        <v>0</v>
      </c>
      <c r="K34" s="166">
        <f t="shared" si="6"/>
        <v>0</v>
      </c>
      <c r="L34" s="141">
        <f>'Data Entry'!J38</f>
        <v>0</v>
      </c>
      <c r="M34" s="162">
        <f t="shared" si="7"/>
        <v>0</v>
      </c>
      <c r="N34" s="141">
        <f>'Data Entry'!K38</f>
        <v>0</v>
      </c>
      <c r="O34" s="166">
        <f t="shared" si="3"/>
        <v>0</v>
      </c>
      <c r="P34" s="87"/>
      <c r="R34" s="74">
        <v>42390</v>
      </c>
      <c r="S34" s="75" t="s">
        <v>78</v>
      </c>
    </row>
    <row r="35" spans="1:19" ht="15">
      <c r="A35" s="183">
        <f t="shared" si="4"/>
        <v>42514</v>
      </c>
      <c r="B35" s="183"/>
      <c r="C35" s="60">
        <f t="shared" si="8"/>
      </c>
      <c r="D35" s="96" t="str">
        <f t="shared" si="0"/>
        <v>Weekday</v>
      </c>
      <c r="E35" s="135">
        <f>'Data Entry'!F39</f>
        <v>0.12</v>
      </c>
      <c r="F35" s="157">
        <f t="shared" si="1"/>
        <v>0</v>
      </c>
      <c r="G35" s="159">
        <f t="shared" si="2"/>
        <v>0</v>
      </c>
      <c r="H35" s="141">
        <f>'Data Entry'!G39</f>
        <v>0</v>
      </c>
      <c r="I35" s="163">
        <f t="shared" si="5"/>
        <v>0</v>
      </c>
      <c r="J35" s="141">
        <f>'Data Entry'!H39</f>
        <v>0</v>
      </c>
      <c r="K35" s="166">
        <f t="shared" si="6"/>
        <v>0</v>
      </c>
      <c r="L35" s="141">
        <f>'Data Entry'!J39</f>
        <v>0</v>
      </c>
      <c r="M35" s="162">
        <f t="shared" si="7"/>
        <v>0</v>
      </c>
      <c r="N35" s="141">
        <f>'Data Entry'!K39</f>
        <v>0</v>
      </c>
      <c r="O35" s="166">
        <f t="shared" si="3"/>
        <v>0</v>
      </c>
      <c r="P35" s="87"/>
      <c r="R35" s="74">
        <v>42391</v>
      </c>
      <c r="S35" s="76" t="s">
        <v>81</v>
      </c>
    </row>
    <row r="36" spans="1:19" ht="15">
      <c r="A36" s="183">
        <f t="shared" si="4"/>
        <v>42515</v>
      </c>
      <c r="B36" s="183"/>
      <c r="C36" s="60">
        <f t="shared" si="8"/>
      </c>
      <c r="D36" s="96" t="str">
        <f t="shared" si="0"/>
        <v>Weekday</v>
      </c>
      <c r="E36" s="135">
        <f>'Data Entry'!F40</f>
        <v>0.12</v>
      </c>
      <c r="F36" s="157">
        <f t="shared" si="1"/>
        <v>0</v>
      </c>
      <c r="G36" s="159">
        <f t="shared" si="2"/>
        <v>0</v>
      </c>
      <c r="H36" s="141">
        <f>'Data Entry'!G40</f>
        <v>0</v>
      </c>
      <c r="I36" s="163">
        <f t="shared" si="5"/>
        <v>0</v>
      </c>
      <c r="J36" s="141">
        <f>'Data Entry'!H40</f>
        <v>0</v>
      </c>
      <c r="K36" s="166">
        <f t="shared" si="6"/>
        <v>0</v>
      </c>
      <c r="L36" s="141">
        <f>'Data Entry'!J40</f>
        <v>0</v>
      </c>
      <c r="M36" s="162">
        <f t="shared" si="7"/>
        <v>0</v>
      </c>
      <c r="N36" s="141">
        <f>'Data Entry'!K40</f>
        <v>0</v>
      </c>
      <c r="O36" s="166">
        <f t="shared" si="3"/>
        <v>0</v>
      </c>
      <c r="P36" s="87"/>
      <c r="R36" s="74">
        <v>42392</v>
      </c>
      <c r="S36" s="77" t="s">
        <v>79</v>
      </c>
    </row>
    <row r="37" spans="1:19" ht="15.75" thickBot="1">
      <c r="A37" s="183">
        <f t="shared" si="4"/>
        <v>42516</v>
      </c>
      <c r="B37" s="183"/>
      <c r="C37" s="79">
        <f t="shared" si="8"/>
      </c>
      <c r="D37" s="96" t="str">
        <f t="shared" si="0"/>
        <v>Weekday</v>
      </c>
      <c r="E37" s="135">
        <f>'Data Entry'!F41</f>
        <v>0.12</v>
      </c>
      <c r="F37" s="160">
        <f t="shared" si="1"/>
        <v>0</v>
      </c>
      <c r="G37" s="161">
        <f t="shared" si="2"/>
        <v>0</v>
      </c>
      <c r="H37" s="141">
        <f>'Data Entry'!G41</f>
        <v>0</v>
      </c>
      <c r="I37" s="164">
        <f t="shared" si="5"/>
        <v>0</v>
      </c>
      <c r="J37" s="141">
        <f>'Data Entry'!H41</f>
        <v>0</v>
      </c>
      <c r="K37" s="160">
        <f t="shared" si="6"/>
        <v>0</v>
      </c>
      <c r="L37" s="141">
        <f>'Data Entry'!J41</f>
        <v>0</v>
      </c>
      <c r="M37" s="164">
        <f t="shared" si="7"/>
        <v>0</v>
      </c>
      <c r="N37" s="141">
        <f>'Data Entry'!K41</f>
        <v>0</v>
      </c>
      <c r="O37" s="160">
        <f t="shared" si="3"/>
        <v>0</v>
      </c>
      <c r="P37" s="87"/>
      <c r="R37" s="74">
        <v>42393</v>
      </c>
      <c r="S37" s="77" t="s">
        <v>79</v>
      </c>
    </row>
    <row r="38" spans="4:19" ht="15">
      <c r="D38" s="96"/>
      <c r="F38" s="162">
        <f>SUM(F13:F37)</f>
        <v>1360</v>
      </c>
      <c r="G38" s="162">
        <f>SUM(G13:G37)</f>
        <v>66480</v>
      </c>
      <c r="I38" s="162">
        <f>SUM(I13:I37)</f>
        <v>1138</v>
      </c>
      <c r="K38" s="162">
        <f>SUM(K13:K37)</f>
        <v>49989.299999999996</v>
      </c>
      <c r="M38" s="162">
        <f>SUM(M13:M37)</f>
        <v>1312</v>
      </c>
      <c r="O38" s="162">
        <f>SUM(O13:O37)</f>
        <v>63685.5</v>
      </c>
      <c r="R38" s="74">
        <v>42394</v>
      </c>
      <c r="S38" s="75" t="s">
        <v>78</v>
      </c>
    </row>
    <row r="39" spans="4:19" ht="17.25" customHeight="1">
      <c r="D39" s="96"/>
      <c r="F39" s="106" t="s">
        <v>91</v>
      </c>
      <c r="G39" s="82"/>
      <c r="H39" s="82"/>
      <c r="I39" s="165">
        <f>I38-F38</f>
        <v>-222</v>
      </c>
      <c r="J39" s="82"/>
      <c r="K39" s="165">
        <f>K38-G38</f>
        <v>-16490.700000000004</v>
      </c>
      <c r="L39" s="82"/>
      <c r="M39" s="165">
        <f>M38-F38</f>
        <v>-48</v>
      </c>
      <c r="N39" s="82"/>
      <c r="O39" s="165">
        <f>O38-G38</f>
        <v>-2794.5</v>
      </c>
      <c r="R39" s="74">
        <v>42395</v>
      </c>
      <c r="S39" s="75" t="s">
        <v>78</v>
      </c>
    </row>
    <row r="40" spans="10:19" ht="17.25" customHeight="1">
      <c r="J40" s="109" t="s">
        <v>92</v>
      </c>
      <c r="K40" s="61"/>
      <c r="L40" s="61"/>
      <c r="M40" s="167">
        <f>M38-I38</f>
        <v>174</v>
      </c>
      <c r="N40" s="61"/>
      <c r="O40" s="168">
        <f>O38-K38</f>
        <v>13696.200000000004</v>
      </c>
      <c r="R40" s="74">
        <v>42396</v>
      </c>
      <c r="S40" s="75" t="s">
        <v>78</v>
      </c>
    </row>
    <row r="41" spans="18:19" ht="15">
      <c r="R41" s="74">
        <v>42397</v>
      </c>
      <c r="S41" s="75" t="s">
        <v>78</v>
      </c>
    </row>
    <row r="42" spans="18:19" ht="15">
      <c r="R42" s="74">
        <v>42398</v>
      </c>
      <c r="S42" s="76" t="s">
        <v>81</v>
      </c>
    </row>
    <row r="43" spans="18:19" ht="15">
      <c r="R43" s="74">
        <v>42399</v>
      </c>
      <c r="S43" s="77" t="s">
        <v>79</v>
      </c>
    </row>
    <row r="44" spans="18:19" ht="15">
      <c r="R44" s="74">
        <v>42400</v>
      </c>
      <c r="S44" s="77" t="s">
        <v>79</v>
      </c>
    </row>
    <row r="45" spans="18:19" ht="15">
      <c r="R45" s="74">
        <v>42401</v>
      </c>
      <c r="S45" s="75" t="s">
        <v>78</v>
      </c>
    </row>
    <row r="46" spans="18:19" ht="15">
      <c r="R46" s="74">
        <v>42402</v>
      </c>
      <c r="S46" s="75" t="s">
        <v>78</v>
      </c>
    </row>
    <row r="47" spans="18:19" ht="15">
      <c r="R47" s="74">
        <v>42403</v>
      </c>
      <c r="S47" s="75" t="s">
        <v>78</v>
      </c>
    </row>
    <row r="48" spans="18:19" ht="15">
      <c r="R48" s="74">
        <v>42404</v>
      </c>
      <c r="S48" s="75" t="s">
        <v>78</v>
      </c>
    </row>
    <row r="49" spans="18:19" ht="15">
      <c r="R49" s="74">
        <v>42405</v>
      </c>
      <c r="S49" s="76" t="s">
        <v>81</v>
      </c>
    </row>
    <row r="50" spans="18:19" ht="15">
      <c r="R50" s="74">
        <v>42406</v>
      </c>
      <c r="S50" s="77" t="s">
        <v>79</v>
      </c>
    </row>
    <row r="51" spans="18:19" ht="15">
      <c r="R51" s="74">
        <v>42407</v>
      </c>
      <c r="S51" s="77" t="s">
        <v>79</v>
      </c>
    </row>
    <row r="52" spans="18:19" ht="15">
      <c r="R52" s="74">
        <v>42408</v>
      </c>
      <c r="S52" s="75" t="s">
        <v>78</v>
      </c>
    </row>
    <row r="53" spans="18:19" ht="15">
      <c r="R53" s="74">
        <v>42409</v>
      </c>
      <c r="S53" s="75" t="s">
        <v>78</v>
      </c>
    </row>
    <row r="54" spans="18:19" ht="15">
      <c r="R54" s="74">
        <v>42410</v>
      </c>
      <c r="S54" s="75" t="s">
        <v>78</v>
      </c>
    </row>
    <row r="55" spans="18:19" ht="15">
      <c r="R55" s="74">
        <v>42411</v>
      </c>
      <c r="S55" s="75" t="s">
        <v>78</v>
      </c>
    </row>
    <row r="56" spans="18:19" ht="15">
      <c r="R56" s="74">
        <v>42412</v>
      </c>
      <c r="S56" s="76" t="s">
        <v>81</v>
      </c>
    </row>
    <row r="57" spans="18:19" ht="15">
      <c r="R57" s="74">
        <v>42413</v>
      </c>
      <c r="S57" s="77" t="s">
        <v>79</v>
      </c>
    </row>
    <row r="58" spans="18:19" ht="15">
      <c r="R58" s="74">
        <v>42414</v>
      </c>
      <c r="S58" s="77" t="s">
        <v>79</v>
      </c>
    </row>
    <row r="59" spans="18:19" ht="15">
      <c r="R59" s="74">
        <v>42415</v>
      </c>
      <c r="S59" s="75" t="s">
        <v>78</v>
      </c>
    </row>
    <row r="60" spans="18:19" ht="15">
      <c r="R60" s="74">
        <v>42416</v>
      </c>
      <c r="S60" s="75" t="s">
        <v>78</v>
      </c>
    </row>
    <row r="61" spans="18:19" ht="15">
      <c r="R61" s="74">
        <v>42417</v>
      </c>
      <c r="S61" s="75" t="s">
        <v>78</v>
      </c>
    </row>
    <row r="62" spans="18:19" ht="15">
      <c r="R62" s="74">
        <v>42418</v>
      </c>
      <c r="S62" s="75" t="s">
        <v>78</v>
      </c>
    </row>
    <row r="63" spans="18:19" ht="15">
      <c r="R63" s="74">
        <v>42419</v>
      </c>
      <c r="S63" s="76" t="s">
        <v>81</v>
      </c>
    </row>
    <row r="64" spans="18:19" ht="15">
      <c r="R64" s="74">
        <v>42420</v>
      </c>
      <c r="S64" s="77" t="s">
        <v>79</v>
      </c>
    </row>
    <row r="65" spans="18:19" ht="15">
      <c r="R65" s="74">
        <v>42421</v>
      </c>
      <c r="S65" s="77" t="s">
        <v>79</v>
      </c>
    </row>
    <row r="66" spans="18:19" ht="15">
      <c r="R66" s="74">
        <v>42422</v>
      </c>
      <c r="S66" s="75" t="s">
        <v>78</v>
      </c>
    </row>
    <row r="67" spans="18:19" ht="15">
      <c r="R67" s="74">
        <v>42423</v>
      </c>
      <c r="S67" s="75" t="s">
        <v>78</v>
      </c>
    </row>
    <row r="68" spans="18:19" ht="15">
      <c r="R68" s="74">
        <v>42424</v>
      </c>
      <c r="S68" s="75" t="s">
        <v>78</v>
      </c>
    </row>
    <row r="69" spans="18:19" ht="15">
      <c r="R69" s="74">
        <v>42425</v>
      </c>
      <c r="S69" s="75" t="s">
        <v>78</v>
      </c>
    </row>
    <row r="70" spans="18:19" ht="15">
      <c r="R70" s="74">
        <v>42426</v>
      </c>
      <c r="S70" s="76" t="s">
        <v>81</v>
      </c>
    </row>
    <row r="71" spans="18:19" ht="15">
      <c r="R71" s="74">
        <v>42427</v>
      </c>
      <c r="S71" s="77" t="s">
        <v>79</v>
      </c>
    </row>
    <row r="72" spans="18:19" ht="15">
      <c r="R72" s="74">
        <v>42428</v>
      </c>
      <c r="S72" s="77" t="s">
        <v>79</v>
      </c>
    </row>
    <row r="73" spans="18:19" ht="15">
      <c r="R73" s="74">
        <v>42429</v>
      </c>
      <c r="S73" s="75" t="s">
        <v>78</v>
      </c>
    </row>
    <row r="74" spans="18:19" ht="15">
      <c r="R74" s="74">
        <v>42430</v>
      </c>
      <c r="S74" s="75" t="s">
        <v>78</v>
      </c>
    </row>
    <row r="75" spans="18:19" ht="15">
      <c r="R75" s="74">
        <v>42431</v>
      </c>
      <c r="S75" s="75" t="s">
        <v>78</v>
      </c>
    </row>
    <row r="76" spans="18:19" ht="15">
      <c r="R76" s="74">
        <v>42432</v>
      </c>
      <c r="S76" s="75" t="s">
        <v>78</v>
      </c>
    </row>
    <row r="77" spans="18:19" ht="15">
      <c r="R77" s="74">
        <v>42433</v>
      </c>
      <c r="S77" s="76" t="s">
        <v>81</v>
      </c>
    </row>
    <row r="78" spans="18:19" ht="15">
      <c r="R78" s="74">
        <v>42434</v>
      </c>
      <c r="S78" s="77" t="s">
        <v>79</v>
      </c>
    </row>
    <row r="79" spans="18:19" ht="15">
      <c r="R79" s="74">
        <v>42435</v>
      </c>
      <c r="S79" s="77" t="s">
        <v>79</v>
      </c>
    </row>
    <row r="80" spans="18:19" ht="15">
      <c r="R80" s="74">
        <v>42436</v>
      </c>
      <c r="S80" s="75" t="s">
        <v>78</v>
      </c>
    </row>
    <row r="81" spans="18:19" ht="15">
      <c r="R81" s="74">
        <v>42437</v>
      </c>
      <c r="S81" s="75" t="s">
        <v>78</v>
      </c>
    </row>
    <row r="82" spans="18:19" ht="15">
      <c r="R82" s="74">
        <v>42438</v>
      </c>
      <c r="S82" s="75" t="s">
        <v>78</v>
      </c>
    </row>
    <row r="83" spans="18:19" ht="15">
      <c r="R83" s="74">
        <v>42439</v>
      </c>
      <c r="S83" s="75" t="s">
        <v>78</v>
      </c>
    </row>
    <row r="84" spans="18:19" ht="15">
      <c r="R84" s="74">
        <v>42440</v>
      </c>
      <c r="S84" s="76" t="s">
        <v>81</v>
      </c>
    </row>
    <row r="85" spans="18:19" ht="15">
      <c r="R85" s="74">
        <v>42441</v>
      </c>
      <c r="S85" s="77" t="s">
        <v>79</v>
      </c>
    </row>
    <row r="86" spans="18:19" ht="15">
      <c r="R86" s="74">
        <v>42442</v>
      </c>
      <c r="S86" s="77" t="s">
        <v>79</v>
      </c>
    </row>
    <row r="87" spans="18:19" ht="15">
      <c r="R87" s="74">
        <v>42443</v>
      </c>
      <c r="S87" s="75" t="s">
        <v>78</v>
      </c>
    </row>
    <row r="88" spans="18:19" ht="15">
      <c r="R88" s="74">
        <v>42444</v>
      </c>
      <c r="S88" s="75" t="s">
        <v>78</v>
      </c>
    </row>
    <row r="89" spans="18:19" ht="15">
      <c r="R89" s="74">
        <v>42445</v>
      </c>
      <c r="S89" s="75" t="s">
        <v>78</v>
      </c>
    </row>
    <row r="90" spans="18:19" ht="15">
      <c r="R90" s="74">
        <v>42446</v>
      </c>
      <c r="S90" s="75" t="s">
        <v>78</v>
      </c>
    </row>
    <row r="91" spans="18:19" ht="15">
      <c r="R91" s="74">
        <v>42447</v>
      </c>
      <c r="S91" s="76" t="s">
        <v>81</v>
      </c>
    </row>
    <row r="92" spans="18:19" ht="15">
      <c r="R92" s="74">
        <v>42448</v>
      </c>
      <c r="S92" s="77" t="s">
        <v>79</v>
      </c>
    </row>
    <row r="93" spans="18:19" ht="15">
      <c r="R93" s="74">
        <v>42449</v>
      </c>
      <c r="S93" s="77" t="s">
        <v>79</v>
      </c>
    </row>
    <row r="94" spans="18:19" ht="15">
      <c r="R94" s="74">
        <v>42450</v>
      </c>
      <c r="S94" s="75" t="s">
        <v>78</v>
      </c>
    </row>
    <row r="95" spans="18:19" ht="15">
      <c r="R95" s="74">
        <v>42451</v>
      </c>
      <c r="S95" s="75" t="s">
        <v>78</v>
      </c>
    </row>
    <row r="96" spans="18:19" ht="15">
      <c r="R96" s="74">
        <v>42452</v>
      </c>
      <c r="S96" s="75" t="s">
        <v>78</v>
      </c>
    </row>
    <row r="97" spans="18:19" ht="15">
      <c r="R97" s="74">
        <v>42453</v>
      </c>
      <c r="S97" s="75" t="s">
        <v>78</v>
      </c>
    </row>
    <row r="98" spans="18:19" ht="15">
      <c r="R98" s="74">
        <v>42454</v>
      </c>
      <c r="S98" s="76" t="s">
        <v>81</v>
      </c>
    </row>
    <row r="99" spans="18:19" ht="15">
      <c r="R99" s="74">
        <v>42455</v>
      </c>
      <c r="S99" s="77" t="s">
        <v>79</v>
      </c>
    </row>
    <row r="100" spans="18:19" ht="15">
      <c r="R100" s="74">
        <v>42456</v>
      </c>
      <c r="S100" s="77" t="s">
        <v>79</v>
      </c>
    </row>
    <row r="101" spans="18:19" ht="15">
      <c r="R101" s="74">
        <v>42457</v>
      </c>
      <c r="S101" s="75" t="s">
        <v>78</v>
      </c>
    </row>
    <row r="102" spans="18:19" ht="15">
      <c r="R102" s="74">
        <v>42458</v>
      </c>
      <c r="S102" s="75" t="s">
        <v>78</v>
      </c>
    </row>
    <row r="103" spans="18:19" ht="15">
      <c r="R103" s="74">
        <v>42459</v>
      </c>
      <c r="S103" s="75" t="s">
        <v>78</v>
      </c>
    </row>
    <row r="104" spans="18:19" ht="15">
      <c r="R104" s="74">
        <v>42460</v>
      </c>
      <c r="S104" s="75" t="s">
        <v>78</v>
      </c>
    </row>
    <row r="105" spans="18:19" ht="15">
      <c r="R105" s="74">
        <v>42461</v>
      </c>
      <c r="S105" s="76" t="s">
        <v>81</v>
      </c>
    </row>
    <row r="106" spans="18:19" ht="15">
      <c r="R106" s="74">
        <v>42462</v>
      </c>
      <c r="S106" s="77" t="s">
        <v>79</v>
      </c>
    </row>
    <row r="107" spans="18:19" ht="15">
      <c r="R107" s="74">
        <v>42463</v>
      </c>
      <c r="S107" s="77" t="s">
        <v>79</v>
      </c>
    </row>
    <row r="108" spans="18:19" ht="15">
      <c r="R108" s="74">
        <v>42464</v>
      </c>
      <c r="S108" s="75" t="s">
        <v>78</v>
      </c>
    </row>
    <row r="109" spans="18:19" ht="15">
      <c r="R109" s="74">
        <v>42465</v>
      </c>
      <c r="S109" s="75" t="s">
        <v>78</v>
      </c>
    </row>
    <row r="110" spans="18:19" ht="15">
      <c r="R110" s="74">
        <v>42466</v>
      </c>
      <c r="S110" s="75" t="s">
        <v>78</v>
      </c>
    </row>
    <row r="111" spans="18:19" ht="15">
      <c r="R111" s="74">
        <v>42467</v>
      </c>
      <c r="S111" s="75" t="s">
        <v>78</v>
      </c>
    </row>
    <row r="112" spans="18:19" ht="15">
      <c r="R112" s="74">
        <v>42468</v>
      </c>
      <c r="S112" s="76" t="s">
        <v>81</v>
      </c>
    </row>
    <row r="113" spans="18:19" ht="15">
      <c r="R113" s="74">
        <v>42469</v>
      </c>
      <c r="S113" s="77" t="s">
        <v>79</v>
      </c>
    </row>
    <row r="114" spans="18:19" ht="15">
      <c r="R114" s="74">
        <v>42470</v>
      </c>
      <c r="S114" s="77" t="s">
        <v>79</v>
      </c>
    </row>
    <row r="115" spans="18:19" ht="15">
      <c r="R115" s="74">
        <v>42471</v>
      </c>
      <c r="S115" s="75" t="s">
        <v>78</v>
      </c>
    </row>
    <row r="116" spans="18:19" ht="15">
      <c r="R116" s="74">
        <v>42472</v>
      </c>
      <c r="S116" s="75" t="s">
        <v>78</v>
      </c>
    </row>
    <row r="117" spans="18:19" ht="15">
      <c r="R117" s="74">
        <v>42473</v>
      </c>
      <c r="S117" s="75" t="s">
        <v>78</v>
      </c>
    </row>
    <row r="118" spans="18:19" ht="15">
      <c r="R118" s="74">
        <v>42474</v>
      </c>
      <c r="S118" s="75" t="s">
        <v>78</v>
      </c>
    </row>
    <row r="119" spans="18:19" ht="15">
      <c r="R119" s="74">
        <v>42475</v>
      </c>
      <c r="S119" s="76" t="s">
        <v>81</v>
      </c>
    </row>
    <row r="120" spans="18:19" ht="15">
      <c r="R120" s="74">
        <v>42476</v>
      </c>
      <c r="S120" s="77" t="s">
        <v>79</v>
      </c>
    </row>
    <row r="121" spans="18:19" ht="15">
      <c r="R121" s="74">
        <v>42477</v>
      </c>
      <c r="S121" s="77" t="s">
        <v>79</v>
      </c>
    </row>
    <row r="122" spans="18:19" ht="15">
      <c r="R122" s="74">
        <v>42478</v>
      </c>
      <c r="S122" s="75" t="s">
        <v>78</v>
      </c>
    </row>
    <row r="123" spans="18:19" ht="15">
      <c r="R123" s="74">
        <v>42479</v>
      </c>
      <c r="S123" s="75" t="s">
        <v>78</v>
      </c>
    </row>
    <row r="124" spans="18:19" ht="15">
      <c r="R124" s="74">
        <v>42480</v>
      </c>
      <c r="S124" s="75" t="s">
        <v>78</v>
      </c>
    </row>
    <row r="125" spans="18:19" ht="15">
      <c r="R125" s="74">
        <v>42481</v>
      </c>
      <c r="S125" s="75" t="s">
        <v>78</v>
      </c>
    </row>
    <row r="126" spans="18:19" ht="15">
      <c r="R126" s="74">
        <v>42482</v>
      </c>
      <c r="S126" s="76" t="s">
        <v>81</v>
      </c>
    </row>
    <row r="127" spans="18:19" ht="15">
      <c r="R127" s="74">
        <v>42483</v>
      </c>
      <c r="S127" s="77" t="s">
        <v>79</v>
      </c>
    </row>
    <row r="128" spans="18:19" ht="15">
      <c r="R128" s="74">
        <v>42484</v>
      </c>
      <c r="S128" s="77" t="s">
        <v>79</v>
      </c>
    </row>
    <row r="129" spans="18:19" ht="15">
      <c r="R129" s="74">
        <v>42485</v>
      </c>
      <c r="S129" s="75" t="s">
        <v>78</v>
      </c>
    </row>
    <row r="130" spans="18:19" ht="15">
      <c r="R130" s="74">
        <v>42486</v>
      </c>
      <c r="S130" s="75" t="s">
        <v>78</v>
      </c>
    </row>
    <row r="131" spans="18:19" ht="15">
      <c r="R131" s="74">
        <v>42487</v>
      </c>
      <c r="S131" s="75" t="s">
        <v>78</v>
      </c>
    </row>
    <row r="132" spans="18:19" ht="15">
      <c r="R132" s="74">
        <v>42488</v>
      </c>
      <c r="S132" s="75" t="s">
        <v>78</v>
      </c>
    </row>
    <row r="133" spans="18:19" ht="15">
      <c r="R133" s="74">
        <v>42489</v>
      </c>
      <c r="S133" s="76" t="s">
        <v>81</v>
      </c>
    </row>
    <row r="134" spans="18:19" ht="15">
      <c r="R134" s="74">
        <v>42490</v>
      </c>
      <c r="S134" s="77" t="s">
        <v>79</v>
      </c>
    </row>
    <row r="135" spans="18:19" ht="15">
      <c r="R135" s="74">
        <v>42491</v>
      </c>
      <c r="S135" s="77" t="s">
        <v>79</v>
      </c>
    </row>
    <row r="136" spans="18:19" ht="15">
      <c r="R136" s="74">
        <v>42492</v>
      </c>
      <c r="S136" s="75" t="s">
        <v>78</v>
      </c>
    </row>
    <row r="137" spans="18:19" ht="15">
      <c r="R137" s="74">
        <v>42493</v>
      </c>
      <c r="S137" s="75" t="s">
        <v>78</v>
      </c>
    </row>
    <row r="138" spans="18:19" ht="15">
      <c r="R138" s="74">
        <v>42494</v>
      </c>
      <c r="S138" s="75" t="s">
        <v>78</v>
      </c>
    </row>
    <row r="139" spans="18:19" ht="15">
      <c r="R139" s="74">
        <v>42495</v>
      </c>
      <c r="S139" s="75" t="s">
        <v>78</v>
      </c>
    </row>
    <row r="140" spans="18:19" ht="15">
      <c r="R140" s="74">
        <v>42496</v>
      </c>
      <c r="S140" s="76" t="s">
        <v>81</v>
      </c>
    </row>
    <row r="141" spans="18:19" ht="15">
      <c r="R141" s="74">
        <v>42497</v>
      </c>
      <c r="S141" s="77" t="s">
        <v>79</v>
      </c>
    </row>
    <row r="142" spans="18:19" ht="15">
      <c r="R142" s="74">
        <v>42498</v>
      </c>
      <c r="S142" s="77" t="s">
        <v>79</v>
      </c>
    </row>
    <row r="143" spans="18:19" ht="15">
      <c r="R143" s="74">
        <v>42499</v>
      </c>
      <c r="S143" s="75" t="s">
        <v>78</v>
      </c>
    </row>
    <row r="144" spans="18:19" ht="15">
      <c r="R144" s="74">
        <v>42500</v>
      </c>
      <c r="S144" s="75" t="s">
        <v>78</v>
      </c>
    </row>
    <row r="145" spans="18:19" ht="15">
      <c r="R145" s="74">
        <v>42501</v>
      </c>
      <c r="S145" s="75" t="s">
        <v>78</v>
      </c>
    </row>
    <row r="146" spans="18:19" ht="15">
      <c r="R146" s="74">
        <v>42502</v>
      </c>
      <c r="S146" s="75" t="s">
        <v>78</v>
      </c>
    </row>
    <row r="147" spans="18:19" ht="15">
      <c r="R147" s="74">
        <v>42503</v>
      </c>
      <c r="S147" s="76" t="s">
        <v>81</v>
      </c>
    </row>
    <row r="148" spans="18:19" ht="15">
      <c r="R148" s="74">
        <v>42504</v>
      </c>
      <c r="S148" s="77" t="s">
        <v>79</v>
      </c>
    </row>
    <row r="149" spans="18:19" ht="15">
      <c r="R149" s="74">
        <v>42505</v>
      </c>
      <c r="S149" s="77" t="s">
        <v>79</v>
      </c>
    </row>
    <row r="150" spans="18:19" ht="15">
      <c r="R150" s="74">
        <v>42506</v>
      </c>
      <c r="S150" s="75" t="s">
        <v>78</v>
      </c>
    </row>
    <row r="151" spans="18:19" ht="15">
      <c r="R151" s="74">
        <v>42507</v>
      </c>
      <c r="S151" s="75" t="s">
        <v>78</v>
      </c>
    </row>
    <row r="152" spans="18:19" ht="15">
      <c r="R152" s="74">
        <v>42508</v>
      </c>
      <c r="S152" s="75" t="s">
        <v>78</v>
      </c>
    </row>
    <row r="153" spans="18:19" ht="15">
      <c r="R153" s="74">
        <v>42509</v>
      </c>
      <c r="S153" s="75" t="s">
        <v>78</v>
      </c>
    </row>
    <row r="154" spans="18:19" ht="15">
      <c r="R154" s="74">
        <v>42510</v>
      </c>
      <c r="S154" s="76" t="s">
        <v>81</v>
      </c>
    </row>
    <row r="155" spans="18:19" ht="15">
      <c r="R155" s="74">
        <v>42511</v>
      </c>
      <c r="S155" s="77" t="s">
        <v>79</v>
      </c>
    </row>
    <row r="156" spans="18:19" ht="15">
      <c r="R156" s="74">
        <v>42512</v>
      </c>
      <c r="S156" s="77" t="s">
        <v>79</v>
      </c>
    </row>
    <row r="157" spans="18:19" ht="15">
      <c r="R157" s="74">
        <v>42513</v>
      </c>
      <c r="S157" s="75" t="s">
        <v>78</v>
      </c>
    </row>
    <row r="158" spans="18:19" ht="15">
      <c r="R158" s="74">
        <v>42514</v>
      </c>
      <c r="S158" s="75" t="s">
        <v>78</v>
      </c>
    </row>
    <row r="159" spans="18:19" ht="15">
      <c r="R159" s="74">
        <v>42515</v>
      </c>
      <c r="S159" s="75" t="s">
        <v>78</v>
      </c>
    </row>
    <row r="160" spans="18:19" ht="15">
      <c r="R160" s="74">
        <v>42516</v>
      </c>
      <c r="S160" s="75" t="s">
        <v>78</v>
      </c>
    </row>
    <row r="161" spans="18:19" ht="15">
      <c r="R161" s="74">
        <v>42517</v>
      </c>
      <c r="S161" s="76" t="s">
        <v>81</v>
      </c>
    </row>
    <row r="162" spans="18:19" ht="15">
      <c r="R162" s="74">
        <v>42518</v>
      </c>
      <c r="S162" s="77" t="s">
        <v>79</v>
      </c>
    </row>
    <row r="163" spans="18:19" ht="15">
      <c r="R163" s="74">
        <v>42519</v>
      </c>
      <c r="S163" s="77" t="s">
        <v>79</v>
      </c>
    </row>
    <row r="164" spans="18:19" ht="15">
      <c r="R164" s="74">
        <v>42520</v>
      </c>
      <c r="S164" s="75" t="s">
        <v>78</v>
      </c>
    </row>
    <row r="165" spans="18:19" ht="15">
      <c r="R165" s="74">
        <v>42521</v>
      </c>
      <c r="S165" s="75" t="s">
        <v>78</v>
      </c>
    </row>
    <row r="166" spans="18:19" ht="15">
      <c r="R166" s="74">
        <v>42522</v>
      </c>
      <c r="S166" s="75" t="s">
        <v>78</v>
      </c>
    </row>
    <row r="167" spans="18:19" ht="15">
      <c r="R167" s="74">
        <v>42523</v>
      </c>
      <c r="S167" s="75" t="s">
        <v>78</v>
      </c>
    </row>
    <row r="168" spans="18:19" ht="15">
      <c r="R168" s="74">
        <v>42524</v>
      </c>
      <c r="S168" s="76" t="s">
        <v>81</v>
      </c>
    </row>
    <row r="169" spans="18:19" ht="15">
      <c r="R169" s="74">
        <v>42525</v>
      </c>
      <c r="S169" s="77" t="s">
        <v>79</v>
      </c>
    </row>
    <row r="170" spans="18:19" ht="15">
      <c r="R170" s="74">
        <v>42526</v>
      </c>
      <c r="S170" s="77" t="s">
        <v>79</v>
      </c>
    </row>
    <row r="171" spans="18:19" ht="15">
      <c r="R171" s="74">
        <v>42527</v>
      </c>
      <c r="S171" s="75" t="s">
        <v>78</v>
      </c>
    </row>
    <row r="172" spans="18:19" ht="15">
      <c r="R172" s="74">
        <v>42528</v>
      </c>
      <c r="S172" s="75" t="s">
        <v>78</v>
      </c>
    </row>
    <row r="173" spans="18:19" ht="15">
      <c r="R173" s="74">
        <v>42529</v>
      </c>
      <c r="S173" s="75" t="s">
        <v>78</v>
      </c>
    </row>
    <row r="174" spans="18:19" ht="15">
      <c r="R174" s="74">
        <v>42530</v>
      </c>
      <c r="S174" s="75" t="s">
        <v>78</v>
      </c>
    </row>
    <row r="175" spans="18:19" ht="15">
      <c r="R175" s="74">
        <v>42531</v>
      </c>
      <c r="S175" s="76" t="s">
        <v>81</v>
      </c>
    </row>
    <row r="176" spans="18:19" ht="15">
      <c r="R176" s="74">
        <v>42532</v>
      </c>
      <c r="S176" s="77" t="s">
        <v>79</v>
      </c>
    </row>
    <row r="177" spans="18:19" ht="15">
      <c r="R177" s="74">
        <v>42533</v>
      </c>
      <c r="S177" s="77" t="s">
        <v>79</v>
      </c>
    </row>
    <row r="178" spans="18:19" ht="15">
      <c r="R178" s="74">
        <v>42534</v>
      </c>
      <c r="S178" s="75" t="s">
        <v>78</v>
      </c>
    </row>
    <row r="179" spans="18:19" ht="15">
      <c r="R179" s="74">
        <v>42535</v>
      </c>
      <c r="S179" s="75" t="s">
        <v>78</v>
      </c>
    </row>
    <row r="180" spans="18:19" ht="15">
      <c r="R180" s="74">
        <v>42536</v>
      </c>
      <c r="S180" s="75" t="s">
        <v>78</v>
      </c>
    </row>
    <row r="181" spans="18:19" ht="15">
      <c r="R181" s="74">
        <v>42537</v>
      </c>
      <c r="S181" s="75" t="s">
        <v>78</v>
      </c>
    </row>
    <row r="182" spans="18:19" ht="15">
      <c r="R182" s="74">
        <v>42538</v>
      </c>
      <c r="S182" s="76" t="s">
        <v>81</v>
      </c>
    </row>
    <row r="183" spans="18:19" ht="15">
      <c r="R183" s="74">
        <v>42539</v>
      </c>
      <c r="S183" s="77" t="s">
        <v>79</v>
      </c>
    </row>
    <row r="184" spans="18:19" ht="15">
      <c r="R184" s="74">
        <v>42540</v>
      </c>
      <c r="S184" s="77" t="s">
        <v>79</v>
      </c>
    </row>
    <row r="185" spans="18:19" ht="15">
      <c r="R185" s="74">
        <v>42541</v>
      </c>
      <c r="S185" s="75" t="s">
        <v>78</v>
      </c>
    </row>
    <row r="186" spans="18:19" ht="15">
      <c r="R186" s="74">
        <v>42542</v>
      </c>
      <c r="S186" s="75" t="s">
        <v>78</v>
      </c>
    </row>
    <row r="187" spans="18:19" ht="15">
      <c r="R187" s="74">
        <v>42543</v>
      </c>
      <c r="S187" s="75" t="s">
        <v>78</v>
      </c>
    </row>
    <row r="188" spans="18:19" ht="15">
      <c r="R188" s="74">
        <v>42544</v>
      </c>
      <c r="S188" s="75" t="s">
        <v>78</v>
      </c>
    </row>
    <row r="189" spans="18:19" ht="15">
      <c r="R189" s="74">
        <v>42545</v>
      </c>
      <c r="S189" s="76" t="s">
        <v>81</v>
      </c>
    </row>
    <row r="190" spans="18:19" ht="15">
      <c r="R190" s="74">
        <v>42546</v>
      </c>
      <c r="S190" s="77" t="s">
        <v>79</v>
      </c>
    </row>
    <row r="191" spans="18:19" ht="15">
      <c r="R191" s="74">
        <v>42547</v>
      </c>
      <c r="S191" s="77" t="s">
        <v>79</v>
      </c>
    </row>
    <row r="192" spans="18:19" ht="15">
      <c r="R192" s="74">
        <v>42548</v>
      </c>
      <c r="S192" s="75" t="s">
        <v>78</v>
      </c>
    </row>
    <row r="193" spans="18:19" ht="15">
      <c r="R193" s="74">
        <v>42549</v>
      </c>
      <c r="S193" s="75" t="s">
        <v>78</v>
      </c>
    </row>
    <row r="194" spans="18:19" ht="15">
      <c r="R194" s="74">
        <v>42550</v>
      </c>
      <c r="S194" s="75" t="s">
        <v>78</v>
      </c>
    </row>
    <row r="195" spans="18:19" ht="15">
      <c r="R195" s="74">
        <v>42551</v>
      </c>
      <c r="S195" s="75" t="s">
        <v>78</v>
      </c>
    </row>
    <row r="196" spans="18:19" ht="15">
      <c r="R196" s="74">
        <v>42552</v>
      </c>
      <c r="S196" s="76" t="s">
        <v>81</v>
      </c>
    </row>
    <row r="197" spans="18:19" ht="15">
      <c r="R197" s="74">
        <v>42553</v>
      </c>
      <c r="S197" s="77" t="s">
        <v>79</v>
      </c>
    </row>
    <row r="198" spans="18:19" ht="15">
      <c r="R198" s="74">
        <v>42554</v>
      </c>
      <c r="S198" s="77" t="s">
        <v>79</v>
      </c>
    </row>
    <row r="199" spans="18:19" ht="15">
      <c r="R199" s="74">
        <v>42555</v>
      </c>
      <c r="S199" s="75" t="s">
        <v>78</v>
      </c>
    </row>
    <row r="200" spans="18:19" ht="15">
      <c r="R200" s="74">
        <v>42556</v>
      </c>
      <c r="S200" s="75" t="s">
        <v>78</v>
      </c>
    </row>
    <row r="201" spans="18:19" ht="15">
      <c r="R201" s="74">
        <v>42557</v>
      </c>
      <c r="S201" s="75" t="s">
        <v>78</v>
      </c>
    </row>
    <row r="202" spans="18:19" ht="15">
      <c r="R202" s="74">
        <v>42558</v>
      </c>
      <c r="S202" s="75" t="s">
        <v>78</v>
      </c>
    </row>
    <row r="203" spans="18:19" ht="15">
      <c r="R203" s="74">
        <v>42559</v>
      </c>
      <c r="S203" s="76" t="s">
        <v>81</v>
      </c>
    </row>
    <row r="204" spans="18:19" ht="15">
      <c r="R204" s="74">
        <v>42560</v>
      </c>
      <c r="S204" s="77" t="s">
        <v>79</v>
      </c>
    </row>
    <row r="205" spans="18:19" ht="15">
      <c r="R205" s="74">
        <v>42561</v>
      </c>
      <c r="S205" s="77" t="s">
        <v>79</v>
      </c>
    </row>
    <row r="206" spans="18:19" ht="15">
      <c r="R206" s="74">
        <v>42562</v>
      </c>
      <c r="S206" s="75" t="s">
        <v>78</v>
      </c>
    </row>
    <row r="207" spans="18:19" ht="15">
      <c r="R207" s="74">
        <v>42563</v>
      </c>
      <c r="S207" s="75" t="s">
        <v>78</v>
      </c>
    </row>
    <row r="208" spans="18:19" ht="15">
      <c r="R208" s="74">
        <v>42564</v>
      </c>
      <c r="S208" s="75" t="s">
        <v>78</v>
      </c>
    </row>
    <row r="209" spans="18:19" ht="15">
      <c r="R209" s="74">
        <v>42565</v>
      </c>
      <c r="S209" s="75" t="s">
        <v>78</v>
      </c>
    </row>
    <row r="210" spans="18:19" ht="15">
      <c r="R210" s="74">
        <v>42566</v>
      </c>
      <c r="S210" s="76" t="s">
        <v>81</v>
      </c>
    </row>
    <row r="211" spans="18:19" ht="15">
      <c r="R211" s="74">
        <v>42567</v>
      </c>
      <c r="S211" s="77" t="s">
        <v>79</v>
      </c>
    </row>
    <row r="212" spans="18:19" ht="15">
      <c r="R212" s="74">
        <v>42568</v>
      </c>
      <c r="S212" s="77" t="s">
        <v>79</v>
      </c>
    </row>
    <row r="213" spans="18:19" ht="15">
      <c r="R213" s="74">
        <v>42569</v>
      </c>
      <c r="S213" s="75" t="s">
        <v>78</v>
      </c>
    </row>
    <row r="214" spans="18:19" ht="15">
      <c r="R214" s="74">
        <v>42570</v>
      </c>
      <c r="S214" s="75" t="s">
        <v>78</v>
      </c>
    </row>
    <row r="215" spans="18:19" ht="15">
      <c r="R215" s="74">
        <v>42571</v>
      </c>
      <c r="S215" s="75" t="s">
        <v>78</v>
      </c>
    </row>
    <row r="216" spans="18:19" ht="15">
      <c r="R216" s="74">
        <v>42572</v>
      </c>
      <c r="S216" s="75" t="s">
        <v>78</v>
      </c>
    </row>
    <row r="217" spans="18:19" ht="15">
      <c r="R217" s="74">
        <v>42573</v>
      </c>
      <c r="S217" s="76" t="s">
        <v>81</v>
      </c>
    </row>
    <row r="218" spans="18:19" ht="15">
      <c r="R218" s="74">
        <v>42574</v>
      </c>
      <c r="S218" s="77" t="s">
        <v>79</v>
      </c>
    </row>
    <row r="219" spans="18:19" ht="15">
      <c r="R219" s="74">
        <v>42575</v>
      </c>
      <c r="S219" s="77" t="s">
        <v>79</v>
      </c>
    </row>
    <row r="220" spans="18:19" ht="15">
      <c r="R220" s="74">
        <v>42576</v>
      </c>
      <c r="S220" s="75" t="s">
        <v>78</v>
      </c>
    </row>
    <row r="221" spans="18:19" ht="15">
      <c r="R221" s="74">
        <v>42577</v>
      </c>
      <c r="S221" s="75" t="s">
        <v>78</v>
      </c>
    </row>
    <row r="222" spans="18:19" ht="15">
      <c r="R222" s="74">
        <v>42578</v>
      </c>
      <c r="S222" s="75" t="s">
        <v>78</v>
      </c>
    </row>
    <row r="223" spans="18:19" ht="15">
      <c r="R223" s="74">
        <v>42579</v>
      </c>
      <c r="S223" s="75" t="s">
        <v>78</v>
      </c>
    </row>
    <row r="224" spans="18:19" ht="15">
      <c r="R224" s="74">
        <v>42580</v>
      </c>
      <c r="S224" s="76" t="s">
        <v>81</v>
      </c>
    </row>
    <row r="225" spans="18:19" ht="15">
      <c r="R225" s="74">
        <v>42581</v>
      </c>
      <c r="S225" s="77" t="s">
        <v>79</v>
      </c>
    </row>
    <row r="226" spans="18:19" ht="15">
      <c r="R226" s="74">
        <v>42582</v>
      </c>
      <c r="S226" s="77" t="s">
        <v>79</v>
      </c>
    </row>
    <row r="227" spans="18:19" ht="15">
      <c r="R227" s="74">
        <v>42583</v>
      </c>
      <c r="S227" s="75" t="s">
        <v>78</v>
      </c>
    </row>
    <row r="228" spans="18:19" ht="15">
      <c r="R228" s="74">
        <v>42584</v>
      </c>
      <c r="S228" s="75" t="s">
        <v>78</v>
      </c>
    </row>
    <row r="229" spans="18:19" ht="15">
      <c r="R229" s="74">
        <v>42585</v>
      </c>
      <c r="S229" s="75" t="s">
        <v>78</v>
      </c>
    </row>
    <row r="230" spans="18:19" ht="15">
      <c r="R230" s="74">
        <v>42586</v>
      </c>
      <c r="S230" s="75" t="s">
        <v>78</v>
      </c>
    </row>
    <row r="231" spans="18:19" ht="15">
      <c r="R231" s="74">
        <v>42587</v>
      </c>
      <c r="S231" s="76" t="s">
        <v>81</v>
      </c>
    </row>
    <row r="232" spans="18:19" ht="15">
      <c r="R232" s="74">
        <v>42588</v>
      </c>
      <c r="S232" s="77" t="s">
        <v>79</v>
      </c>
    </row>
    <row r="233" spans="18:19" ht="15">
      <c r="R233" s="74">
        <v>42589</v>
      </c>
      <c r="S233" s="77" t="s">
        <v>79</v>
      </c>
    </row>
    <row r="234" spans="18:19" ht="15">
      <c r="R234" s="74">
        <v>42590</v>
      </c>
      <c r="S234" s="75" t="s">
        <v>78</v>
      </c>
    </row>
    <row r="235" spans="18:19" ht="15">
      <c r="R235" s="74">
        <v>42591</v>
      </c>
      <c r="S235" s="75" t="s">
        <v>78</v>
      </c>
    </row>
    <row r="236" spans="18:19" ht="15">
      <c r="R236" s="74">
        <v>42592</v>
      </c>
      <c r="S236" s="75" t="s">
        <v>78</v>
      </c>
    </row>
    <row r="237" spans="18:19" ht="15">
      <c r="R237" s="74">
        <v>42593</v>
      </c>
      <c r="S237" s="75" t="s">
        <v>78</v>
      </c>
    </row>
    <row r="238" spans="18:19" ht="15">
      <c r="R238" s="74">
        <v>42594</v>
      </c>
      <c r="S238" s="76" t="s">
        <v>81</v>
      </c>
    </row>
    <row r="239" spans="18:19" ht="15">
      <c r="R239" s="74">
        <v>42595</v>
      </c>
      <c r="S239" s="77" t="s">
        <v>79</v>
      </c>
    </row>
    <row r="240" spans="18:19" ht="15">
      <c r="R240" s="74">
        <v>42596</v>
      </c>
      <c r="S240" s="77" t="s">
        <v>79</v>
      </c>
    </row>
    <row r="241" spans="18:19" ht="15">
      <c r="R241" s="74">
        <v>42597</v>
      </c>
      <c r="S241" s="75" t="s">
        <v>78</v>
      </c>
    </row>
    <row r="242" spans="18:19" ht="15">
      <c r="R242" s="74">
        <v>42598</v>
      </c>
      <c r="S242" s="75" t="s">
        <v>78</v>
      </c>
    </row>
    <row r="243" spans="18:19" ht="15">
      <c r="R243" s="74">
        <v>42599</v>
      </c>
      <c r="S243" s="75" t="s">
        <v>78</v>
      </c>
    </row>
    <row r="244" spans="18:19" ht="15">
      <c r="R244" s="74">
        <v>42600</v>
      </c>
      <c r="S244" s="75" t="s">
        <v>78</v>
      </c>
    </row>
    <row r="245" spans="18:19" ht="15">
      <c r="R245" s="74">
        <v>42601</v>
      </c>
      <c r="S245" s="76" t="s">
        <v>81</v>
      </c>
    </row>
    <row r="246" spans="18:19" ht="15">
      <c r="R246" s="74">
        <v>42602</v>
      </c>
      <c r="S246" s="77" t="s">
        <v>79</v>
      </c>
    </row>
    <row r="247" spans="18:19" ht="15">
      <c r="R247" s="74">
        <v>42603</v>
      </c>
      <c r="S247" s="77" t="s">
        <v>79</v>
      </c>
    </row>
    <row r="248" spans="18:19" ht="15">
      <c r="R248" s="74">
        <v>42604</v>
      </c>
      <c r="S248" s="75" t="s">
        <v>78</v>
      </c>
    </row>
    <row r="249" spans="18:19" ht="15">
      <c r="R249" s="74">
        <v>42605</v>
      </c>
      <c r="S249" s="75" t="s">
        <v>78</v>
      </c>
    </row>
    <row r="250" spans="18:19" ht="15">
      <c r="R250" s="74">
        <v>42606</v>
      </c>
      <c r="S250" s="75" t="s">
        <v>78</v>
      </c>
    </row>
    <row r="251" spans="18:19" ht="15">
      <c r="R251" s="74">
        <v>42607</v>
      </c>
      <c r="S251" s="75" t="s">
        <v>78</v>
      </c>
    </row>
    <row r="252" spans="18:19" ht="15">
      <c r="R252" s="74">
        <v>42608</v>
      </c>
      <c r="S252" s="76" t="s">
        <v>81</v>
      </c>
    </row>
    <row r="253" spans="18:19" ht="15">
      <c r="R253" s="74">
        <v>42609</v>
      </c>
      <c r="S253" s="77" t="s">
        <v>79</v>
      </c>
    </row>
    <row r="254" spans="18:19" ht="15">
      <c r="R254" s="74">
        <v>42610</v>
      </c>
      <c r="S254" s="77" t="s">
        <v>79</v>
      </c>
    </row>
    <row r="255" spans="18:19" ht="15">
      <c r="R255" s="74">
        <v>42611</v>
      </c>
      <c r="S255" s="75" t="s">
        <v>78</v>
      </c>
    </row>
    <row r="256" spans="18:19" ht="15">
      <c r="R256" s="74">
        <v>42612</v>
      </c>
      <c r="S256" s="75" t="s">
        <v>78</v>
      </c>
    </row>
    <row r="257" spans="18:19" ht="15">
      <c r="R257" s="74">
        <v>42613</v>
      </c>
      <c r="S257" s="75" t="s">
        <v>78</v>
      </c>
    </row>
    <row r="258" spans="18:19" ht="15">
      <c r="R258" s="74">
        <v>42614</v>
      </c>
      <c r="S258" s="75" t="s">
        <v>78</v>
      </c>
    </row>
    <row r="259" spans="18:19" ht="15">
      <c r="R259" s="74">
        <v>42615</v>
      </c>
      <c r="S259" s="76" t="s">
        <v>81</v>
      </c>
    </row>
    <row r="260" spans="18:19" ht="15">
      <c r="R260" s="74">
        <v>42616</v>
      </c>
      <c r="S260" s="77" t="s">
        <v>79</v>
      </c>
    </row>
    <row r="261" spans="18:19" ht="15">
      <c r="R261" s="74">
        <v>42617</v>
      </c>
      <c r="S261" s="77" t="s">
        <v>79</v>
      </c>
    </row>
    <row r="262" spans="18:19" ht="15">
      <c r="R262" s="74">
        <v>42618</v>
      </c>
      <c r="S262" s="75" t="s">
        <v>78</v>
      </c>
    </row>
    <row r="263" spans="18:19" ht="15">
      <c r="R263" s="74">
        <v>42619</v>
      </c>
      <c r="S263" s="75" t="s">
        <v>78</v>
      </c>
    </row>
    <row r="264" spans="18:19" ht="15">
      <c r="R264" s="74">
        <v>42620</v>
      </c>
      <c r="S264" s="75" t="s">
        <v>78</v>
      </c>
    </row>
    <row r="265" spans="18:19" ht="15">
      <c r="R265" s="74">
        <v>42621</v>
      </c>
      <c r="S265" s="75" t="s">
        <v>78</v>
      </c>
    </row>
    <row r="266" spans="18:19" ht="15">
      <c r="R266" s="74">
        <v>42622</v>
      </c>
      <c r="S266" s="76" t="s">
        <v>81</v>
      </c>
    </row>
    <row r="267" spans="18:19" ht="15">
      <c r="R267" s="74">
        <v>42623</v>
      </c>
      <c r="S267" s="77" t="s">
        <v>79</v>
      </c>
    </row>
    <row r="268" spans="18:19" ht="15">
      <c r="R268" s="74">
        <v>42624</v>
      </c>
      <c r="S268" s="77" t="s">
        <v>79</v>
      </c>
    </row>
    <row r="269" spans="18:19" ht="15">
      <c r="R269" s="74">
        <v>42625</v>
      </c>
      <c r="S269" s="75" t="s">
        <v>78</v>
      </c>
    </row>
    <row r="270" spans="18:19" ht="15">
      <c r="R270" s="74">
        <v>42626</v>
      </c>
      <c r="S270" s="75" t="s">
        <v>78</v>
      </c>
    </row>
    <row r="271" spans="18:19" ht="15">
      <c r="R271" s="74">
        <v>42627</v>
      </c>
      <c r="S271" s="75" t="s">
        <v>78</v>
      </c>
    </row>
    <row r="272" spans="18:19" ht="15">
      <c r="R272" s="74">
        <v>42628</v>
      </c>
      <c r="S272" s="75" t="s">
        <v>78</v>
      </c>
    </row>
    <row r="273" spans="18:19" ht="15">
      <c r="R273" s="74">
        <v>42629</v>
      </c>
      <c r="S273" s="76" t="s">
        <v>81</v>
      </c>
    </row>
    <row r="274" spans="18:19" ht="15">
      <c r="R274" s="74">
        <v>42630</v>
      </c>
      <c r="S274" s="77" t="s">
        <v>79</v>
      </c>
    </row>
    <row r="275" spans="18:19" ht="15">
      <c r="R275" s="74">
        <v>42631</v>
      </c>
      <c r="S275" s="77" t="s">
        <v>79</v>
      </c>
    </row>
    <row r="276" spans="18:19" ht="15">
      <c r="R276" s="74">
        <v>42632</v>
      </c>
      <c r="S276" s="75" t="s">
        <v>78</v>
      </c>
    </row>
    <row r="277" spans="18:19" ht="15">
      <c r="R277" s="74">
        <v>42633</v>
      </c>
      <c r="S277" s="75" t="s">
        <v>78</v>
      </c>
    </row>
    <row r="278" spans="18:19" ht="15">
      <c r="R278" s="74">
        <v>42634</v>
      </c>
      <c r="S278" s="75" t="s">
        <v>78</v>
      </c>
    </row>
    <row r="279" spans="18:19" ht="15">
      <c r="R279" s="74">
        <v>42635</v>
      </c>
      <c r="S279" s="75" t="s">
        <v>78</v>
      </c>
    </row>
    <row r="280" spans="18:19" ht="15">
      <c r="R280" s="74">
        <v>42636</v>
      </c>
      <c r="S280" s="76" t="s">
        <v>81</v>
      </c>
    </row>
    <row r="281" spans="18:19" ht="15">
      <c r="R281" s="74">
        <v>42637</v>
      </c>
      <c r="S281" s="77" t="s">
        <v>79</v>
      </c>
    </row>
    <row r="282" spans="18:19" ht="15">
      <c r="R282" s="74">
        <v>42638</v>
      </c>
      <c r="S282" s="77" t="s">
        <v>79</v>
      </c>
    </row>
    <row r="283" spans="18:19" ht="15">
      <c r="R283" s="74">
        <v>42639</v>
      </c>
      <c r="S283" s="75" t="s">
        <v>78</v>
      </c>
    </row>
    <row r="284" spans="18:19" ht="15">
      <c r="R284" s="74">
        <v>42640</v>
      </c>
      <c r="S284" s="75" t="s">
        <v>78</v>
      </c>
    </row>
    <row r="285" spans="18:19" ht="15">
      <c r="R285" s="74">
        <v>42641</v>
      </c>
      <c r="S285" s="75" t="s">
        <v>78</v>
      </c>
    </row>
    <row r="286" spans="18:19" ht="15">
      <c r="R286" s="74">
        <v>42642</v>
      </c>
      <c r="S286" s="75" t="s">
        <v>78</v>
      </c>
    </row>
    <row r="287" spans="18:19" ht="15">
      <c r="R287" s="74">
        <v>42643</v>
      </c>
      <c r="S287" s="76" t="s">
        <v>81</v>
      </c>
    </row>
    <row r="288" spans="18:19" ht="15">
      <c r="R288" s="74">
        <v>42644</v>
      </c>
      <c r="S288" s="77" t="s">
        <v>79</v>
      </c>
    </row>
    <row r="289" spans="18:19" ht="15">
      <c r="R289" s="74">
        <v>42645</v>
      </c>
      <c r="S289" s="77" t="s">
        <v>79</v>
      </c>
    </row>
    <row r="290" spans="18:19" ht="15">
      <c r="R290" s="74">
        <v>42646</v>
      </c>
      <c r="S290" s="75" t="s">
        <v>78</v>
      </c>
    </row>
    <row r="291" spans="18:19" ht="15">
      <c r="R291" s="74">
        <v>42647</v>
      </c>
      <c r="S291" s="75" t="s">
        <v>78</v>
      </c>
    </row>
    <row r="292" spans="18:19" ht="15">
      <c r="R292" s="74">
        <v>42648</v>
      </c>
      <c r="S292" s="75" t="s">
        <v>78</v>
      </c>
    </row>
    <row r="293" spans="18:19" ht="15">
      <c r="R293" s="74">
        <v>42649</v>
      </c>
      <c r="S293" s="75" t="s">
        <v>78</v>
      </c>
    </row>
    <row r="294" spans="18:19" ht="15">
      <c r="R294" s="74">
        <v>42650</v>
      </c>
      <c r="S294" s="76" t="s">
        <v>81</v>
      </c>
    </row>
    <row r="295" spans="18:19" ht="15">
      <c r="R295" s="74">
        <v>42651</v>
      </c>
      <c r="S295" s="77" t="s">
        <v>79</v>
      </c>
    </row>
    <row r="296" spans="18:19" ht="15">
      <c r="R296" s="74">
        <v>42652</v>
      </c>
      <c r="S296" s="77" t="s">
        <v>79</v>
      </c>
    </row>
    <row r="297" spans="18:19" ht="15">
      <c r="R297" s="74">
        <v>42653</v>
      </c>
      <c r="S297" s="75" t="s">
        <v>78</v>
      </c>
    </row>
    <row r="298" spans="18:19" ht="15">
      <c r="R298" s="74">
        <v>42654</v>
      </c>
      <c r="S298" s="75" t="s">
        <v>78</v>
      </c>
    </row>
    <row r="299" spans="18:19" ht="15">
      <c r="R299" s="74">
        <v>42655</v>
      </c>
      <c r="S299" s="75" t="s">
        <v>78</v>
      </c>
    </row>
    <row r="300" spans="18:19" ht="15">
      <c r="R300" s="74">
        <v>42656</v>
      </c>
      <c r="S300" s="75" t="s">
        <v>78</v>
      </c>
    </row>
    <row r="301" spans="18:19" ht="15">
      <c r="R301" s="74">
        <v>42657</v>
      </c>
      <c r="S301" s="76" t="s">
        <v>81</v>
      </c>
    </row>
    <row r="302" spans="18:19" ht="15">
      <c r="R302" s="74">
        <v>42658</v>
      </c>
      <c r="S302" s="77" t="s">
        <v>79</v>
      </c>
    </row>
    <row r="303" spans="18:19" ht="15">
      <c r="R303" s="74">
        <v>42659</v>
      </c>
      <c r="S303" s="77" t="s">
        <v>79</v>
      </c>
    </row>
    <row r="304" spans="18:19" ht="15">
      <c r="R304" s="74">
        <v>42660</v>
      </c>
      <c r="S304" s="75" t="s">
        <v>78</v>
      </c>
    </row>
    <row r="305" spans="18:19" ht="15">
      <c r="R305" s="74">
        <v>42661</v>
      </c>
      <c r="S305" s="75" t="s">
        <v>78</v>
      </c>
    </row>
    <row r="306" spans="18:19" ht="15">
      <c r="R306" s="74">
        <v>42662</v>
      </c>
      <c r="S306" s="75" t="s">
        <v>78</v>
      </c>
    </row>
    <row r="307" spans="18:19" ht="15">
      <c r="R307" s="74">
        <v>42663</v>
      </c>
      <c r="S307" s="75" t="s">
        <v>78</v>
      </c>
    </row>
    <row r="308" spans="18:19" ht="15">
      <c r="R308" s="74">
        <v>42664</v>
      </c>
      <c r="S308" s="76" t="s">
        <v>81</v>
      </c>
    </row>
    <row r="309" spans="18:19" ht="15">
      <c r="R309" s="74">
        <v>42665</v>
      </c>
      <c r="S309" s="77" t="s">
        <v>79</v>
      </c>
    </row>
    <row r="310" spans="18:19" ht="15">
      <c r="R310" s="74">
        <v>42666</v>
      </c>
      <c r="S310" s="77" t="s">
        <v>79</v>
      </c>
    </row>
    <row r="311" spans="18:19" ht="15">
      <c r="R311" s="74">
        <v>42667</v>
      </c>
      <c r="S311" s="75" t="s">
        <v>78</v>
      </c>
    </row>
    <row r="312" spans="18:19" ht="15">
      <c r="R312" s="74">
        <v>42668</v>
      </c>
      <c r="S312" s="75" t="s">
        <v>78</v>
      </c>
    </row>
    <row r="313" spans="18:19" ht="15">
      <c r="R313" s="74">
        <v>42669</v>
      </c>
      <c r="S313" s="75" t="s">
        <v>78</v>
      </c>
    </row>
    <row r="314" spans="18:19" ht="15">
      <c r="R314" s="74">
        <v>42670</v>
      </c>
      <c r="S314" s="75" t="s">
        <v>78</v>
      </c>
    </row>
    <row r="315" spans="18:19" ht="15">
      <c r="R315" s="74">
        <v>42671</v>
      </c>
      <c r="S315" s="76" t="s">
        <v>81</v>
      </c>
    </row>
    <row r="316" spans="18:19" ht="15">
      <c r="R316" s="74">
        <v>42672</v>
      </c>
      <c r="S316" s="77" t="s">
        <v>79</v>
      </c>
    </row>
    <row r="317" spans="18:19" ht="15">
      <c r="R317" s="74">
        <v>42673</v>
      </c>
      <c r="S317" s="77" t="s">
        <v>79</v>
      </c>
    </row>
    <row r="318" spans="18:19" ht="15">
      <c r="R318" s="74">
        <v>42674</v>
      </c>
      <c r="S318" s="75" t="s">
        <v>78</v>
      </c>
    </row>
    <row r="319" spans="18:19" ht="15">
      <c r="R319" s="74">
        <v>42675</v>
      </c>
      <c r="S319" s="75" t="s">
        <v>78</v>
      </c>
    </row>
    <row r="320" spans="18:19" ht="15">
      <c r="R320" s="74">
        <v>42676</v>
      </c>
      <c r="S320" s="75" t="s">
        <v>78</v>
      </c>
    </row>
    <row r="321" spans="18:19" ht="15">
      <c r="R321" s="74">
        <v>42677</v>
      </c>
      <c r="S321" s="75" t="s">
        <v>78</v>
      </c>
    </row>
    <row r="322" spans="18:19" ht="15">
      <c r="R322" s="74">
        <v>42678</v>
      </c>
      <c r="S322" s="76" t="s">
        <v>81</v>
      </c>
    </row>
    <row r="323" spans="18:19" ht="15">
      <c r="R323" s="74">
        <v>42679</v>
      </c>
      <c r="S323" s="77" t="s">
        <v>79</v>
      </c>
    </row>
    <row r="324" spans="18:19" ht="15">
      <c r="R324" s="74">
        <v>42680</v>
      </c>
      <c r="S324" s="77" t="s">
        <v>79</v>
      </c>
    </row>
    <row r="325" spans="18:19" ht="15">
      <c r="R325" s="74">
        <v>42681</v>
      </c>
      <c r="S325" s="75" t="s">
        <v>78</v>
      </c>
    </row>
    <row r="326" spans="18:19" ht="15">
      <c r="R326" s="74">
        <v>42682</v>
      </c>
      <c r="S326" s="75" t="s">
        <v>78</v>
      </c>
    </row>
    <row r="327" spans="18:19" ht="15">
      <c r="R327" s="74">
        <v>42683</v>
      </c>
      <c r="S327" s="75" t="s">
        <v>78</v>
      </c>
    </row>
    <row r="328" spans="18:19" ht="15">
      <c r="R328" s="74">
        <v>42684</v>
      </c>
      <c r="S328" s="75" t="s">
        <v>78</v>
      </c>
    </row>
    <row r="329" spans="18:19" ht="15">
      <c r="R329" s="74">
        <v>42685</v>
      </c>
      <c r="S329" s="76" t="s">
        <v>81</v>
      </c>
    </row>
    <row r="330" spans="18:19" ht="15">
      <c r="R330" s="74">
        <v>42686</v>
      </c>
      <c r="S330" s="77" t="s">
        <v>79</v>
      </c>
    </row>
    <row r="331" spans="18:19" ht="15">
      <c r="R331" s="74">
        <v>42687</v>
      </c>
      <c r="S331" s="77" t="s">
        <v>79</v>
      </c>
    </row>
    <row r="332" spans="18:19" ht="15">
      <c r="R332" s="74">
        <v>42688</v>
      </c>
      <c r="S332" s="75" t="s">
        <v>78</v>
      </c>
    </row>
    <row r="333" spans="18:19" ht="15">
      <c r="R333" s="74">
        <v>42689</v>
      </c>
      <c r="S333" s="75" t="s">
        <v>78</v>
      </c>
    </row>
    <row r="334" spans="18:19" ht="15">
      <c r="R334" s="74">
        <v>42690</v>
      </c>
      <c r="S334" s="75" t="s">
        <v>78</v>
      </c>
    </row>
    <row r="335" spans="18:19" ht="15">
      <c r="R335" s="74">
        <v>42691</v>
      </c>
      <c r="S335" s="75" t="s">
        <v>78</v>
      </c>
    </row>
    <row r="336" spans="18:19" ht="15">
      <c r="R336" s="74">
        <v>42692</v>
      </c>
      <c r="S336" s="76" t="s">
        <v>81</v>
      </c>
    </row>
    <row r="337" spans="18:19" ht="15">
      <c r="R337" s="74">
        <v>42693</v>
      </c>
      <c r="S337" s="77" t="s">
        <v>79</v>
      </c>
    </row>
    <row r="338" spans="18:19" ht="15">
      <c r="R338" s="74">
        <v>42694</v>
      </c>
      <c r="S338" s="77" t="s">
        <v>79</v>
      </c>
    </row>
    <row r="339" spans="18:19" ht="15">
      <c r="R339" s="74">
        <v>42695</v>
      </c>
      <c r="S339" s="75" t="s">
        <v>78</v>
      </c>
    </row>
    <row r="340" spans="18:19" ht="15">
      <c r="R340" s="74">
        <v>42696</v>
      </c>
      <c r="S340" s="75" t="s">
        <v>78</v>
      </c>
    </row>
    <row r="341" spans="18:19" ht="15">
      <c r="R341" s="74">
        <v>42697</v>
      </c>
      <c r="S341" s="75" t="s">
        <v>78</v>
      </c>
    </row>
    <row r="342" spans="18:19" ht="15">
      <c r="R342" s="74">
        <v>42698</v>
      </c>
      <c r="S342" s="75" t="s">
        <v>78</v>
      </c>
    </row>
    <row r="343" spans="18:19" ht="15">
      <c r="R343" s="74">
        <v>42699</v>
      </c>
      <c r="S343" s="76" t="s">
        <v>81</v>
      </c>
    </row>
    <row r="344" spans="18:19" ht="15">
      <c r="R344" s="74">
        <v>42700</v>
      </c>
      <c r="S344" s="77" t="s">
        <v>79</v>
      </c>
    </row>
    <row r="345" spans="18:19" ht="15">
      <c r="R345" s="74">
        <v>42701</v>
      </c>
      <c r="S345" s="77" t="s">
        <v>79</v>
      </c>
    </row>
    <row r="346" spans="18:19" ht="15">
      <c r="R346" s="74">
        <v>42702</v>
      </c>
      <c r="S346" s="75" t="s">
        <v>78</v>
      </c>
    </row>
    <row r="347" spans="18:19" ht="15">
      <c r="R347" s="74">
        <v>42703</v>
      </c>
      <c r="S347" s="75" t="s">
        <v>78</v>
      </c>
    </row>
    <row r="348" spans="18:19" ht="15">
      <c r="R348" s="74">
        <v>42704</v>
      </c>
      <c r="S348" s="75" t="s">
        <v>78</v>
      </c>
    </row>
    <row r="349" spans="18:19" ht="15">
      <c r="R349" s="74">
        <v>42705</v>
      </c>
      <c r="S349" s="75" t="s">
        <v>78</v>
      </c>
    </row>
    <row r="350" spans="18:19" ht="15">
      <c r="R350" s="74">
        <v>42706</v>
      </c>
      <c r="S350" s="76" t="s">
        <v>81</v>
      </c>
    </row>
    <row r="351" spans="18:19" ht="15">
      <c r="R351" s="74">
        <v>42707</v>
      </c>
      <c r="S351" s="77" t="s">
        <v>79</v>
      </c>
    </row>
    <row r="352" spans="18:19" ht="15">
      <c r="R352" s="74">
        <v>42708</v>
      </c>
      <c r="S352" s="77" t="s">
        <v>79</v>
      </c>
    </row>
    <row r="353" spans="18:19" ht="15">
      <c r="R353" s="74">
        <v>42709</v>
      </c>
      <c r="S353" s="75" t="s">
        <v>78</v>
      </c>
    </row>
    <row r="354" spans="18:19" ht="15">
      <c r="R354" s="74">
        <v>42710</v>
      </c>
      <c r="S354" s="75" t="s">
        <v>78</v>
      </c>
    </row>
    <row r="355" spans="18:19" ht="15">
      <c r="R355" s="74">
        <v>42711</v>
      </c>
      <c r="S355" s="75" t="s">
        <v>78</v>
      </c>
    </row>
    <row r="356" spans="18:19" ht="15">
      <c r="R356" s="74">
        <v>42712</v>
      </c>
      <c r="S356" s="75" t="s">
        <v>78</v>
      </c>
    </row>
    <row r="357" spans="18:19" ht="15">
      <c r="R357" s="74">
        <v>42713</v>
      </c>
      <c r="S357" s="76" t="s">
        <v>81</v>
      </c>
    </row>
    <row r="358" spans="18:19" ht="15">
      <c r="R358" s="74">
        <v>42714</v>
      </c>
      <c r="S358" s="77" t="s">
        <v>79</v>
      </c>
    </row>
    <row r="359" spans="18:19" ht="15">
      <c r="R359" s="74">
        <v>42715</v>
      </c>
      <c r="S359" s="77" t="s">
        <v>79</v>
      </c>
    </row>
    <row r="360" spans="18:19" ht="15">
      <c r="R360" s="74">
        <v>42716</v>
      </c>
      <c r="S360" s="75" t="s">
        <v>78</v>
      </c>
    </row>
    <row r="361" spans="18:19" ht="15">
      <c r="R361" s="74">
        <v>42717</v>
      </c>
      <c r="S361" s="75" t="s">
        <v>78</v>
      </c>
    </row>
    <row r="362" spans="18:19" ht="15">
      <c r="R362" s="74">
        <v>42718</v>
      </c>
      <c r="S362" s="75" t="s">
        <v>78</v>
      </c>
    </row>
    <row r="363" spans="18:19" ht="15">
      <c r="R363" s="74">
        <v>42719</v>
      </c>
      <c r="S363" s="75" t="s">
        <v>78</v>
      </c>
    </row>
    <row r="364" spans="18:19" ht="15">
      <c r="R364" s="74">
        <v>42720</v>
      </c>
      <c r="S364" s="76" t="s">
        <v>81</v>
      </c>
    </row>
    <row r="365" spans="18:19" ht="15">
      <c r="R365" s="74">
        <v>42721</v>
      </c>
      <c r="S365" s="77" t="s">
        <v>79</v>
      </c>
    </row>
    <row r="366" spans="18:19" ht="15">
      <c r="R366" s="74">
        <v>42722</v>
      </c>
      <c r="S366" s="77" t="s">
        <v>79</v>
      </c>
    </row>
    <row r="367" spans="18:19" ht="15">
      <c r="R367" s="74">
        <v>42723</v>
      </c>
      <c r="S367" s="75" t="s">
        <v>78</v>
      </c>
    </row>
    <row r="368" spans="18:19" ht="15">
      <c r="R368" s="74">
        <v>42724</v>
      </c>
      <c r="S368" s="75" t="s">
        <v>78</v>
      </c>
    </row>
    <row r="369" spans="18:19" ht="15">
      <c r="R369" s="74">
        <v>42725</v>
      </c>
      <c r="S369" s="75" t="s">
        <v>78</v>
      </c>
    </row>
    <row r="370" spans="18:19" ht="15">
      <c r="R370" s="74">
        <v>42726</v>
      </c>
      <c r="S370" s="75" t="s">
        <v>78</v>
      </c>
    </row>
    <row r="371" spans="18:19" ht="15">
      <c r="R371" s="74">
        <v>42727</v>
      </c>
      <c r="S371" s="76" t="s">
        <v>81</v>
      </c>
    </row>
    <row r="372" spans="18:19" ht="15">
      <c r="R372" s="74">
        <v>42728</v>
      </c>
      <c r="S372" s="77" t="s">
        <v>79</v>
      </c>
    </row>
    <row r="373" spans="18:19" ht="15">
      <c r="R373" s="74">
        <v>42729</v>
      </c>
      <c r="S373" s="77" t="s">
        <v>79</v>
      </c>
    </row>
    <row r="374" spans="18:19" ht="15">
      <c r="R374" s="74">
        <v>42730</v>
      </c>
      <c r="S374" s="75" t="s">
        <v>78</v>
      </c>
    </row>
    <row r="375" spans="18:19" ht="15">
      <c r="R375" s="74">
        <v>42731</v>
      </c>
      <c r="S375" s="75" t="s">
        <v>78</v>
      </c>
    </row>
    <row r="376" spans="18:19" ht="15">
      <c r="R376" s="74">
        <v>42732</v>
      </c>
      <c r="S376" s="75" t="s">
        <v>78</v>
      </c>
    </row>
    <row r="377" spans="18:19" ht="15">
      <c r="R377" s="74">
        <v>42733</v>
      </c>
      <c r="S377" s="75" t="s">
        <v>78</v>
      </c>
    </row>
    <row r="378" spans="18:19" ht="15">
      <c r="R378" s="74">
        <v>42734</v>
      </c>
      <c r="S378" s="76" t="s">
        <v>81</v>
      </c>
    </row>
    <row r="379" spans="18:19" ht="15">
      <c r="R379" s="74">
        <v>42735</v>
      </c>
      <c r="S379" s="77" t="s">
        <v>79</v>
      </c>
    </row>
    <row r="380" spans="18:19" ht="15">
      <c r="R380" s="74">
        <v>42736</v>
      </c>
      <c r="S380" s="77" t="s">
        <v>79</v>
      </c>
    </row>
    <row r="381" spans="18:19" ht="15">
      <c r="R381" s="74">
        <v>42737</v>
      </c>
      <c r="S381" s="75" t="s">
        <v>78</v>
      </c>
    </row>
    <row r="382" spans="18:19" ht="15">
      <c r="R382" s="74">
        <v>42738</v>
      </c>
      <c r="S382" s="75" t="s">
        <v>78</v>
      </c>
    </row>
    <row r="383" spans="18:19" ht="15">
      <c r="R383" s="74">
        <v>42739</v>
      </c>
      <c r="S383" s="75" t="s">
        <v>78</v>
      </c>
    </row>
    <row r="384" spans="18:19" ht="15">
      <c r="R384" s="74">
        <v>42740</v>
      </c>
      <c r="S384" s="75" t="s">
        <v>78</v>
      </c>
    </row>
    <row r="385" spans="18:19" ht="15">
      <c r="R385" s="74">
        <v>42741</v>
      </c>
      <c r="S385" s="76" t="s">
        <v>81</v>
      </c>
    </row>
    <row r="386" spans="18:19" ht="15">
      <c r="R386" s="74">
        <v>42742</v>
      </c>
      <c r="S386" s="77" t="s">
        <v>79</v>
      </c>
    </row>
    <row r="387" spans="18:19" ht="15">
      <c r="R387" s="74">
        <v>42743</v>
      </c>
      <c r="S387" s="77" t="s">
        <v>79</v>
      </c>
    </row>
    <row r="388" spans="18:19" ht="15">
      <c r="R388" s="74">
        <v>42744</v>
      </c>
      <c r="S388" s="75" t="s">
        <v>78</v>
      </c>
    </row>
    <row r="389" spans="18:19" ht="15">
      <c r="R389" s="74">
        <v>42745</v>
      </c>
      <c r="S389" s="75" t="s">
        <v>78</v>
      </c>
    </row>
    <row r="390" spans="18:19" ht="15">
      <c r="R390" s="74">
        <v>42746</v>
      </c>
      <c r="S390" s="75" t="s">
        <v>78</v>
      </c>
    </row>
    <row r="391" spans="18:19" ht="15">
      <c r="R391" s="74">
        <v>42747</v>
      </c>
      <c r="S391" s="75" t="s">
        <v>78</v>
      </c>
    </row>
    <row r="392" spans="18:19" ht="15">
      <c r="R392" s="74">
        <v>42748</v>
      </c>
      <c r="S392" s="76" t="s">
        <v>81</v>
      </c>
    </row>
    <row r="393" spans="18:19" ht="15">
      <c r="R393" s="74">
        <v>42749</v>
      </c>
      <c r="S393" s="77" t="s">
        <v>79</v>
      </c>
    </row>
    <row r="394" spans="18:19" ht="15">
      <c r="R394" s="74">
        <v>42750</v>
      </c>
      <c r="S394" s="77" t="s">
        <v>79</v>
      </c>
    </row>
    <row r="395" spans="18:19" ht="15">
      <c r="R395" s="74">
        <v>42751</v>
      </c>
      <c r="S395" s="75" t="s">
        <v>78</v>
      </c>
    </row>
    <row r="396" spans="18:19" ht="15">
      <c r="R396" s="74">
        <v>42752</v>
      </c>
      <c r="S396" s="75" t="s">
        <v>78</v>
      </c>
    </row>
    <row r="397" spans="18:19" ht="15">
      <c r="R397" s="74">
        <v>42753</v>
      </c>
      <c r="S397" s="75" t="s">
        <v>78</v>
      </c>
    </row>
    <row r="398" spans="18:19" ht="15">
      <c r="R398" s="74">
        <v>42754</v>
      </c>
      <c r="S398" s="75" t="s">
        <v>78</v>
      </c>
    </row>
    <row r="399" spans="18:19" ht="15">
      <c r="R399" s="74">
        <v>42755</v>
      </c>
      <c r="S399" s="76" t="s">
        <v>81</v>
      </c>
    </row>
    <row r="400" spans="18:19" ht="15">
      <c r="R400" s="74">
        <v>42756</v>
      </c>
      <c r="S400" s="77" t="s">
        <v>79</v>
      </c>
    </row>
    <row r="401" spans="18:19" ht="15">
      <c r="R401" s="74">
        <v>42757</v>
      </c>
      <c r="S401" s="77" t="s">
        <v>79</v>
      </c>
    </row>
    <row r="402" spans="18:19" ht="15">
      <c r="R402" s="74">
        <v>42758</v>
      </c>
      <c r="S402" s="75" t="s">
        <v>78</v>
      </c>
    </row>
    <row r="403" spans="18:19" ht="15">
      <c r="R403" s="74">
        <v>42759</v>
      </c>
      <c r="S403" s="75" t="s">
        <v>78</v>
      </c>
    </row>
    <row r="404" spans="18:19" ht="15">
      <c r="R404" s="74">
        <v>42760</v>
      </c>
      <c r="S404" s="75" t="s">
        <v>78</v>
      </c>
    </row>
    <row r="405" spans="18:19" ht="15">
      <c r="R405" s="74">
        <v>42761</v>
      </c>
      <c r="S405" s="75" t="s">
        <v>78</v>
      </c>
    </row>
    <row r="406" spans="18:19" ht="15">
      <c r="R406" s="74">
        <v>42762</v>
      </c>
      <c r="S406" s="76" t="s">
        <v>81</v>
      </c>
    </row>
    <row r="407" spans="18:19" ht="15">
      <c r="R407" s="74">
        <v>42763</v>
      </c>
      <c r="S407" s="77" t="s">
        <v>79</v>
      </c>
    </row>
    <row r="408" spans="18:19" ht="15">
      <c r="R408" s="74">
        <v>42764</v>
      </c>
      <c r="S408" s="77" t="s">
        <v>79</v>
      </c>
    </row>
    <row r="409" spans="18:19" ht="15">
      <c r="R409" s="74">
        <v>42765</v>
      </c>
      <c r="S409" s="75" t="s">
        <v>78</v>
      </c>
    </row>
    <row r="410" spans="18:19" ht="15">
      <c r="R410" s="74">
        <v>42766</v>
      </c>
      <c r="S410" s="75" t="s">
        <v>78</v>
      </c>
    </row>
    <row r="411" spans="18:19" ht="15">
      <c r="R411" s="74">
        <v>42767</v>
      </c>
      <c r="S411" s="75" t="s">
        <v>78</v>
      </c>
    </row>
    <row r="412" spans="18:19" ht="15">
      <c r="R412" s="74">
        <v>42768</v>
      </c>
      <c r="S412" s="75" t="s">
        <v>78</v>
      </c>
    </row>
    <row r="413" spans="18:19" ht="15">
      <c r="R413" s="74">
        <v>42769</v>
      </c>
      <c r="S413" s="76" t="s">
        <v>81</v>
      </c>
    </row>
    <row r="414" spans="18:19" ht="15">
      <c r="R414" s="74">
        <v>42770</v>
      </c>
      <c r="S414" s="77" t="s">
        <v>79</v>
      </c>
    </row>
    <row r="415" spans="18:19" ht="15">
      <c r="R415" s="74">
        <v>42771</v>
      </c>
      <c r="S415" s="77" t="s">
        <v>79</v>
      </c>
    </row>
    <row r="416" spans="18:19" ht="15">
      <c r="R416" s="74">
        <v>42772</v>
      </c>
      <c r="S416" s="75" t="s">
        <v>78</v>
      </c>
    </row>
    <row r="417" spans="18:19" ht="15">
      <c r="R417" s="74">
        <v>42773</v>
      </c>
      <c r="S417" s="75" t="s">
        <v>78</v>
      </c>
    </row>
    <row r="418" spans="18:19" ht="15">
      <c r="R418" s="74">
        <v>42774</v>
      </c>
      <c r="S418" s="75" t="s">
        <v>78</v>
      </c>
    </row>
    <row r="419" spans="18:19" ht="15">
      <c r="R419" s="74">
        <v>42775</v>
      </c>
      <c r="S419" s="75" t="s">
        <v>78</v>
      </c>
    </row>
    <row r="420" spans="18:19" ht="15">
      <c r="R420" s="74">
        <v>42776</v>
      </c>
      <c r="S420" s="76" t="s">
        <v>81</v>
      </c>
    </row>
    <row r="421" spans="18:19" ht="15">
      <c r="R421" s="74">
        <v>42777</v>
      </c>
      <c r="S421" s="77" t="s">
        <v>79</v>
      </c>
    </row>
    <row r="422" spans="18:19" ht="15">
      <c r="R422" s="74">
        <v>42778</v>
      </c>
      <c r="S422" s="77" t="s">
        <v>79</v>
      </c>
    </row>
    <row r="423" spans="18:19" ht="15">
      <c r="R423" s="74">
        <v>42779</v>
      </c>
      <c r="S423" s="75" t="s">
        <v>78</v>
      </c>
    </row>
    <row r="424" spans="18:19" ht="15">
      <c r="R424" s="74">
        <v>42780</v>
      </c>
      <c r="S424" s="75" t="s">
        <v>78</v>
      </c>
    </row>
    <row r="425" spans="18:19" ht="15">
      <c r="R425" s="74">
        <v>42781</v>
      </c>
      <c r="S425" s="75" t="s">
        <v>78</v>
      </c>
    </row>
    <row r="426" spans="18:19" ht="15">
      <c r="R426" s="74">
        <v>42782</v>
      </c>
      <c r="S426" s="75" t="s">
        <v>78</v>
      </c>
    </row>
    <row r="427" spans="18:19" ht="15">
      <c r="R427" s="74">
        <v>42783</v>
      </c>
      <c r="S427" s="76" t="s">
        <v>81</v>
      </c>
    </row>
    <row r="428" spans="18:19" ht="15">
      <c r="R428" s="74">
        <v>42784</v>
      </c>
      <c r="S428" s="77" t="s">
        <v>79</v>
      </c>
    </row>
    <row r="429" spans="18:19" ht="15">
      <c r="R429" s="74">
        <v>42785</v>
      </c>
      <c r="S429" s="77" t="s">
        <v>79</v>
      </c>
    </row>
    <row r="430" spans="18:19" ht="15">
      <c r="R430" s="74">
        <v>42786</v>
      </c>
      <c r="S430" s="75" t="s">
        <v>78</v>
      </c>
    </row>
    <row r="431" spans="18:19" ht="15">
      <c r="R431" s="74">
        <v>42787</v>
      </c>
      <c r="S431" s="75" t="s">
        <v>78</v>
      </c>
    </row>
    <row r="432" spans="18:19" ht="15">
      <c r="R432" s="74">
        <v>42788</v>
      </c>
      <c r="S432" s="75" t="s">
        <v>78</v>
      </c>
    </row>
    <row r="433" spans="18:19" ht="15">
      <c r="R433" s="74">
        <v>42789</v>
      </c>
      <c r="S433" s="75" t="s">
        <v>78</v>
      </c>
    </row>
    <row r="434" spans="18:19" ht="15">
      <c r="R434" s="74">
        <v>42790</v>
      </c>
      <c r="S434" s="76" t="s">
        <v>81</v>
      </c>
    </row>
    <row r="435" spans="18:19" ht="15">
      <c r="R435" s="74">
        <v>42791</v>
      </c>
      <c r="S435" s="77" t="s">
        <v>79</v>
      </c>
    </row>
    <row r="436" spans="18:19" ht="15">
      <c r="R436" s="74">
        <v>42792</v>
      </c>
      <c r="S436" s="77" t="s">
        <v>79</v>
      </c>
    </row>
    <row r="437" spans="18:19" ht="15">
      <c r="R437" s="74">
        <v>42793</v>
      </c>
      <c r="S437" s="75" t="s">
        <v>78</v>
      </c>
    </row>
    <row r="438" spans="18:19" ht="15">
      <c r="R438" s="74">
        <v>42794</v>
      </c>
      <c r="S438" s="75" t="s">
        <v>78</v>
      </c>
    </row>
    <row r="439" spans="18:19" ht="15">
      <c r="R439" s="74">
        <v>42795</v>
      </c>
      <c r="S439" s="75" t="s">
        <v>78</v>
      </c>
    </row>
    <row r="440" spans="18:19" ht="15">
      <c r="R440" s="74">
        <v>42796</v>
      </c>
      <c r="S440" s="75" t="s">
        <v>78</v>
      </c>
    </row>
    <row r="441" spans="18:19" ht="15">
      <c r="R441" s="74">
        <v>42797</v>
      </c>
      <c r="S441" s="76" t="s">
        <v>81</v>
      </c>
    </row>
    <row r="442" spans="18:19" ht="15">
      <c r="R442" s="74">
        <v>42798</v>
      </c>
      <c r="S442" s="77" t="s">
        <v>79</v>
      </c>
    </row>
    <row r="443" spans="18:19" ht="15">
      <c r="R443" s="74">
        <v>42799</v>
      </c>
      <c r="S443" s="77" t="s">
        <v>79</v>
      </c>
    </row>
    <row r="444" spans="18:19" ht="15">
      <c r="R444" s="74">
        <v>42800</v>
      </c>
      <c r="S444" s="75" t="s">
        <v>78</v>
      </c>
    </row>
    <row r="445" spans="18:19" ht="15">
      <c r="R445" s="74">
        <v>42801</v>
      </c>
      <c r="S445" s="75" t="s">
        <v>78</v>
      </c>
    </row>
    <row r="446" spans="18:19" ht="15">
      <c r="R446" s="74">
        <v>42802</v>
      </c>
      <c r="S446" s="75" t="s">
        <v>78</v>
      </c>
    </row>
    <row r="447" spans="18:19" ht="15">
      <c r="R447" s="74">
        <v>42803</v>
      </c>
      <c r="S447" s="75" t="s">
        <v>78</v>
      </c>
    </row>
    <row r="448" spans="18:19" ht="15">
      <c r="R448" s="74">
        <v>42804</v>
      </c>
      <c r="S448" s="76" t="s">
        <v>81</v>
      </c>
    </row>
    <row r="449" spans="18:19" ht="15">
      <c r="R449" s="74">
        <v>42805</v>
      </c>
      <c r="S449" s="77" t="s">
        <v>79</v>
      </c>
    </row>
    <row r="450" spans="18:19" ht="15">
      <c r="R450" s="74">
        <v>42806</v>
      </c>
      <c r="S450" s="77" t="s">
        <v>79</v>
      </c>
    </row>
    <row r="451" spans="18:19" ht="15">
      <c r="R451" s="74">
        <v>42807</v>
      </c>
      <c r="S451" s="75" t="s">
        <v>78</v>
      </c>
    </row>
    <row r="452" spans="18:19" ht="15">
      <c r="R452" s="74">
        <v>42808</v>
      </c>
      <c r="S452" s="75" t="s">
        <v>78</v>
      </c>
    </row>
    <row r="453" spans="18:19" ht="15">
      <c r="R453" s="74">
        <v>42809</v>
      </c>
      <c r="S453" s="75" t="s">
        <v>78</v>
      </c>
    </row>
    <row r="454" spans="18:19" ht="15">
      <c r="R454" s="74">
        <v>42810</v>
      </c>
      <c r="S454" s="75" t="s">
        <v>78</v>
      </c>
    </row>
    <row r="455" spans="18:19" ht="15">
      <c r="R455" s="74">
        <v>42811</v>
      </c>
      <c r="S455" s="76" t="s">
        <v>81</v>
      </c>
    </row>
    <row r="456" spans="18:19" ht="15">
      <c r="R456" s="74">
        <v>42812</v>
      </c>
      <c r="S456" s="77" t="s">
        <v>79</v>
      </c>
    </row>
    <row r="457" spans="18:19" ht="15">
      <c r="R457" s="74">
        <v>42813</v>
      </c>
      <c r="S457" s="77" t="s">
        <v>79</v>
      </c>
    </row>
    <row r="458" spans="18:19" ht="15">
      <c r="R458" s="74">
        <v>42814</v>
      </c>
      <c r="S458" s="75" t="s">
        <v>78</v>
      </c>
    </row>
    <row r="459" spans="18:19" ht="15">
      <c r="R459" s="74">
        <v>42815</v>
      </c>
      <c r="S459" s="75" t="s">
        <v>78</v>
      </c>
    </row>
    <row r="460" spans="18:19" ht="15">
      <c r="R460" s="74">
        <v>42816</v>
      </c>
      <c r="S460" s="75" t="s">
        <v>78</v>
      </c>
    </row>
    <row r="461" spans="18:19" ht="15">
      <c r="R461" s="74">
        <v>42817</v>
      </c>
      <c r="S461" s="75" t="s">
        <v>78</v>
      </c>
    </row>
    <row r="462" spans="18:19" ht="15">
      <c r="R462" s="74">
        <v>42818</v>
      </c>
      <c r="S462" s="76" t="s">
        <v>81</v>
      </c>
    </row>
    <row r="463" spans="18:19" ht="15">
      <c r="R463" s="74">
        <v>42819</v>
      </c>
      <c r="S463" s="77" t="s">
        <v>79</v>
      </c>
    </row>
    <row r="464" spans="18:19" ht="15">
      <c r="R464" s="74">
        <v>42820</v>
      </c>
      <c r="S464" s="77" t="s">
        <v>79</v>
      </c>
    </row>
    <row r="465" spans="18:19" ht="15">
      <c r="R465" s="74">
        <v>42821</v>
      </c>
      <c r="S465" s="75" t="s">
        <v>78</v>
      </c>
    </row>
    <row r="466" spans="18:19" ht="15">
      <c r="R466" s="74">
        <v>42822</v>
      </c>
      <c r="S466" s="75" t="s">
        <v>78</v>
      </c>
    </row>
    <row r="467" spans="18:19" ht="15">
      <c r="R467" s="74">
        <v>42823</v>
      </c>
      <c r="S467" s="75" t="s">
        <v>78</v>
      </c>
    </row>
    <row r="468" spans="18:19" ht="15">
      <c r="R468" s="74">
        <v>42824</v>
      </c>
      <c r="S468" s="75" t="s">
        <v>78</v>
      </c>
    </row>
    <row r="469" spans="18:19" ht="15">
      <c r="R469" s="74">
        <v>42825</v>
      </c>
      <c r="S469" s="76" t="s">
        <v>81</v>
      </c>
    </row>
    <row r="470" spans="18:19" ht="15">
      <c r="R470" s="74">
        <v>42826</v>
      </c>
      <c r="S470" s="77" t="s">
        <v>79</v>
      </c>
    </row>
    <row r="471" spans="18:19" ht="15">
      <c r="R471" s="74">
        <v>42827</v>
      </c>
      <c r="S471" s="77" t="s">
        <v>79</v>
      </c>
    </row>
    <row r="472" spans="18:19" ht="15">
      <c r="R472" s="74">
        <v>42828</v>
      </c>
      <c r="S472" s="75" t="s">
        <v>78</v>
      </c>
    </row>
    <row r="473" spans="18:19" ht="15">
      <c r="R473" s="74">
        <v>42829</v>
      </c>
      <c r="S473" s="75" t="s">
        <v>78</v>
      </c>
    </row>
    <row r="474" spans="18:19" ht="15">
      <c r="R474" s="74">
        <v>42830</v>
      </c>
      <c r="S474" s="75" t="s">
        <v>78</v>
      </c>
    </row>
    <row r="475" spans="18:19" ht="15">
      <c r="R475" s="74">
        <v>42831</v>
      </c>
      <c r="S475" s="75" t="s">
        <v>78</v>
      </c>
    </row>
    <row r="476" spans="18:19" ht="15">
      <c r="R476" s="74">
        <v>42832</v>
      </c>
      <c r="S476" s="76" t="s">
        <v>81</v>
      </c>
    </row>
    <row r="477" spans="18:19" ht="15">
      <c r="R477" s="74">
        <v>42833</v>
      </c>
      <c r="S477" s="77" t="s">
        <v>79</v>
      </c>
    </row>
    <row r="478" spans="18:19" ht="15">
      <c r="R478" s="74">
        <v>42834</v>
      </c>
      <c r="S478" s="77" t="s">
        <v>79</v>
      </c>
    </row>
    <row r="479" spans="18:19" ht="15">
      <c r="R479" s="74">
        <v>42835</v>
      </c>
      <c r="S479" s="75" t="s">
        <v>78</v>
      </c>
    </row>
    <row r="480" spans="18:19" ht="15">
      <c r="R480" s="74">
        <v>42836</v>
      </c>
      <c r="S480" s="75" t="s">
        <v>78</v>
      </c>
    </row>
    <row r="481" spans="18:19" ht="15">
      <c r="R481" s="74">
        <v>42837</v>
      </c>
      <c r="S481" s="75" t="s">
        <v>78</v>
      </c>
    </row>
    <row r="482" spans="18:19" ht="15">
      <c r="R482" s="74">
        <v>42838</v>
      </c>
      <c r="S482" s="75" t="s">
        <v>78</v>
      </c>
    </row>
    <row r="483" spans="18:19" ht="15">
      <c r="R483" s="74">
        <v>42839</v>
      </c>
      <c r="S483" s="76" t="s">
        <v>81</v>
      </c>
    </row>
    <row r="484" spans="18:19" ht="15">
      <c r="R484" s="74">
        <v>42840</v>
      </c>
      <c r="S484" s="77" t="s">
        <v>79</v>
      </c>
    </row>
    <row r="485" spans="18:19" ht="15">
      <c r="R485" s="74">
        <v>42841</v>
      </c>
      <c r="S485" s="77" t="s">
        <v>79</v>
      </c>
    </row>
    <row r="486" spans="18:19" ht="15">
      <c r="R486" s="74">
        <v>42842</v>
      </c>
      <c r="S486" s="75" t="s">
        <v>78</v>
      </c>
    </row>
    <row r="487" spans="18:19" ht="15">
      <c r="R487" s="74">
        <v>42843</v>
      </c>
      <c r="S487" s="75" t="s">
        <v>78</v>
      </c>
    </row>
    <row r="488" spans="18:19" ht="15">
      <c r="R488" s="74">
        <v>42844</v>
      </c>
      <c r="S488" s="75" t="s">
        <v>78</v>
      </c>
    </row>
    <row r="489" spans="18:19" ht="15">
      <c r="R489" s="74">
        <v>42845</v>
      </c>
      <c r="S489" s="75" t="s">
        <v>78</v>
      </c>
    </row>
    <row r="490" spans="18:19" ht="15">
      <c r="R490" s="74">
        <v>42846</v>
      </c>
      <c r="S490" s="76" t="s">
        <v>81</v>
      </c>
    </row>
    <row r="491" spans="18:19" ht="15">
      <c r="R491" s="74">
        <v>42847</v>
      </c>
      <c r="S491" s="77" t="s">
        <v>79</v>
      </c>
    </row>
    <row r="492" spans="18:19" ht="15">
      <c r="R492" s="74">
        <v>42848</v>
      </c>
      <c r="S492" s="77" t="s">
        <v>79</v>
      </c>
    </row>
    <row r="493" spans="18:19" ht="15">
      <c r="R493" s="74">
        <v>42849</v>
      </c>
      <c r="S493" s="75" t="s">
        <v>78</v>
      </c>
    </row>
    <row r="494" spans="18:19" ht="15">
      <c r="R494" s="74">
        <v>42850</v>
      </c>
      <c r="S494" s="75" t="s">
        <v>78</v>
      </c>
    </row>
    <row r="495" spans="18:19" ht="15">
      <c r="R495" s="74">
        <v>42851</v>
      </c>
      <c r="S495" s="75" t="s">
        <v>78</v>
      </c>
    </row>
    <row r="496" spans="18:19" ht="15">
      <c r="R496" s="74">
        <v>42852</v>
      </c>
      <c r="S496" s="75" t="s">
        <v>78</v>
      </c>
    </row>
    <row r="497" spans="18:19" ht="15">
      <c r="R497" s="74">
        <v>42853</v>
      </c>
      <c r="S497" s="76" t="s">
        <v>81</v>
      </c>
    </row>
    <row r="498" spans="18:19" ht="15">
      <c r="R498" s="74">
        <v>42854</v>
      </c>
      <c r="S498" s="77" t="s">
        <v>79</v>
      </c>
    </row>
    <row r="499" spans="18:19" ht="15">
      <c r="R499" s="74">
        <v>42855</v>
      </c>
      <c r="S499" s="77" t="s">
        <v>79</v>
      </c>
    </row>
    <row r="500" spans="18:19" ht="15">
      <c r="R500" s="74">
        <v>42856</v>
      </c>
      <c r="S500" s="75" t="s">
        <v>78</v>
      </c>
    </row>
    <row r="501" spans="18:19" ht="15">
      <c r="R501" s="74">
        <v>42857</v>
      </c>
      <c r="S501" s="75" t="s">
        <v>78</v>
      </c>
    </row>
    <row r="502" spans="18:19" ht="15">
      <c r="R502" s="74">
        <v>42858</v>
      </c>
      <c r="S502" s="75" t="s">
        <v>78</v>
      </c>
    </row>
    <row r="503" spans="18:19" ht="15">
      <c r="R503" s="74">
        <v>42859</v>
      </c>
      <c r="S503" s="75" t="s">
        <v>78</v>
      </c>
    </row>
    <row r="504" spans="18:19" ht="15">
      <c r="R504" s="74">
        <v>42860</v>
      </c>
      <c r="S504" s="76" t="s">
        <v>81</v>
      </c>
    </row>
    <row r="505" spans="18:19" ht="15">
      <c r="R505" s="74">
        <v>42861</v>
      </c>
      <c r="S505" s="77" t="s">
        <v>79</v>
      </c>
    </row>
    <row r="506" spans="18:19" ht="15">
      <c r="R506" s="74">
        <v>42862</v>
      </c>
      <c r="S506" s="77" t="s">
        <v>79</v>
      </c>
    </row>
    <row r="507" spans="18:19" ht="15">
      <c r="R507" s="74">
        <v>42863</v>
      </c>
      <c r="S507" s="75" t="s">
        <v>78</v>
      </c>
    </row>
    <row r="508" spans="18:19" ht="15">
      <c r="R508" s="74">
        <v>42864</v>
      </c>
      <c r="S508" s="75" t="s">
        <v>78</v>
      </c>
    </row>
    <row r="509" spans="18:19" ht="15">
      <c r="R509" s="74">
        <v>42865</v>
      </c>
      <c r="S509" s="75" t="s">
        <v>78</v>
      </c>
    </row>
    <row r="510" spans="18:19" ht="15">
      <c r="R510" s="74">
        <v>42866</v>
      </c>
      <c r="S510" s="75" t="s">
        <v>78</v>
      </c>
    </row>
    <row r="511" spans="18:19" ht="15">
      <c r="R511" s="74">
        <v>42867</v>
      </c>
      <c r="S511" s="76" t="s">
        <v>81</v>
      </c>
    </row>
    <row r="512" spans="18:19" ht="15">
      <c r="R512" s="74">
        <v>42868</v>
      </c>
      <c r="S512" s="77" t="s">
        <v>79</v>
      </c>
    </row>
    <row r="513" spans="18:19" ht="15">
      <c r="R513" s="74">
        <v>42869</v>
      </c>
      <c r="S513" s="77" t="s">
        <v>79</v>
      </c>
    </row>
    <row r="514" spans="18:19" ht="15">
      <c r="R514" s="74">
        <v>42870</v>
      </c>
      <c r="S514" s="75" t="s">
        <v>78</v>
      </c>
    </row>
    <row r="515" spans="18:19" ht="15">
      <c r="R515" s="74">
        <v>42871</v>
      </c>
      <c r="S515" s="75" t="s">
        <v>78</v>
      </c>
    </row>
    <row r="516" spans="18:19" ht="15">
      <c r="R516" s="74">
        <v>42872</v>
      </c>
      <c r="S516" s="75" t="s">
        <v>78</v>
      </c>
    </row>
    <row r="517" spans="18:19" ht="15">
      <c r="R517" s="74">
        <v>42873</v>
      </c>
      <c r="S517" s="75" t="s">
        <v>78</v>
      </c>
    </row>
    <row r="518" spans="18:19" ht="15">
      <c r="R518" s="74">
        <v>42874</v>
      </c>
      <c r="S518" s="76" t="s">
        <v>81</v>
      </c>
    </row>
    <row r="519" spans="18:19" ht="15">
      <c r="R519" s="74">
        <v>42875</v>
      </c>
      <c r="S519" s="77" t="s">
        <v>79</v>
      </c>
    </row>
    <row r="520" spans="18:19" ht="15">
      <c r="R520" s="74">
        <v>42876</v>
      </c>
      <c r="S520" s="77" t="s">
        <v>79</v>
      </c>
    </row>
    <row r="521" spans="18:19" ht="15">
      <c r="R521" s="74">
        <v>42877</v>
      </c>
      <c r="S521" s="75" t="s">
        <v>78</v>
      </c>
    </row>
    <row r="522" spans="18:19" ht="15">
      <c r="R522" s="74">
        <v>42878</v>
      </c>
      <c r="S522" s="75" t="s">
        <v>78</v>
      </c>
    </row>
    <row r="523" spans="18:19" ht="15">
      <c r="R523" s="74">
        <v>42879</v>
      </c>
      <c r="S523" s="75" t="s">
        <v>78</v>
      </c>
    </row>
    <row r="524" spans="18:19" ht="15">
      <c r="R524" s="74">
        <v>42880</v>
      </c>
      <c r="S524" s="75" t="s">
        <v>78</v>
      </c>
    </row>
    <row r="525" spans="18:19" ht="15">
      <c r="R525" s="74">
        <v>42881</v>
      </c>
      <c r="S525" s="76" t="s">
        <v>81</v>
      </c>
    </row>
    <row r="526" spans="18:19" ht="15">
      <c r="R526" s="74">
        <v>42882</v>
      </c>
      <c r="S526" s="77" t="s">
        <v>79</v>
      </c>
    </row>
    <row r="527" spans="18:19" ht="15">
      <c r="R527" s="74">
        <v>42883</v>
      </c>
      <c r="S527" s="77" t="s">
        <v>79</v>
      </c>
    </row>
    <row r="528" spans="18:19" ht="15">
      <c r="R528" s="74">
        <v>42884</v>
      </c>
      <c r="S528" s="75" t="s">
        <v>78</v>
      </c>
    </row>
    <row r="529" spans="18:19" ht="15">
      <c r="R529" s="74">
        <v>42885</v>
      </c>
      <c r="S529" s="75" t="s">
        <v>78</v>
      </c>
    </row>
    <row r="530" spans="18:19" ht="15">
      <c r="R530" s="74">
        <v>42886</v>
      </c>
      <c r="S530" s="75" t="s">
        <v>78</v>
      </c>
    </row>
    <row r="531" spans="18:19" ht="15">
      <c r="R531" s="74">
        <v>42887</v>
      </c>
      <c r="S531" s="75" t="s">
        <v>78</v>
      </c>
    </row>
    <row r="532" spans="18:19" ht="15">
      <c r="R532" s="74">
        <v>42888</v>
      </c>
      <c r="S532" s="76" t="s">
        <v>81</v>
      </c>
    </row>
    <row r="533" spans="18:19" ht="15">
      <c r="R533" s="74">
        <v>42889</v>
      </c>
      <c r="S533" s="77" t="s">
        <v>79</v>
      </c>
    </row>
    <row r="534" spans="18:19" ht="15">
      <c r="R534" s="74">
        <v>42890</v>
      </c>
      <c r="S534" s="77" t="s">
        <v>79</v>
      </c>
    </row>
    <row r="535" spans="18:19" ht="15">
      <c r="R535" s="74">
        <v>42891</v>
      </c>
      <c r="S535" s="75" t="s">
        <v>78</v>
      </c>
    </row>
    <row r="536" spans="18:19" ht="15">
      <c r="R536" s="74">
        <v>42892</v>
      </c>
      <c r="S536" s="75" t="s">
        <v>78</v>
      </c>
    </row>
    <row r="537" spans="18:19" ht="15">
      <c r="R537" s="74">
        <v>42893</v>
      </c>
      <c r="S537" s="75" t="s">
        <v>78</v>
      </c>
    </row>
    <row r="538" spans="18:19" ht="15">
      <c r="R538" s="74">
        <v>42894</v>
      </c>
      <c r="S538" s="75" t="s">
        <v>78</v>
      </c>
    </row>
    <row r="539" spans="18:19" ht="15">
      <c r="R539" s="74">
        <v>42895</v>
      </c>
      <c r="S539" s="76" t="s">
        <v>81</v>
      </c>
    </row>
    <row r="540" spans="18:19" ht="15">
      <c r="R540" s="74">
        <v>42896</v>
      </c>
      <c r="S540" s="77" t="s">
        <v>79</v>
      </c>
    </row>
    <row r="541" spans="18:19" ht="15">
      <c r="R541" s="74">
        <v>42897</v>
      </c>
      <c r="S541" s="77" t="s">
        <v>79</v>
      </c>
    </row>
    <row r="542" spans="18:19" ht="15">
      <c r="R542" s="74">
        <v>42898</v>
      </c>
      <c r="S542" s="75" t="s">
        <v>78</v>
      </c>
    </row>
    <row r="543" spans="18:19" ht="15">
      <c r="R543" s="74">
        <v>42899</v>
      </c>
      <c r="S543" s="75" t="s">
        <v>78</v>
      </c>
    </row>
    <row r="544" spans="18:19" ht="15">
      <c r="R544" s="74">
        <v>42900</v>
      </c>
      <c r="S544" s="75" t="s">
        <v>78</v>
      </c>
    </row>
    <row r="545" spans="18:19" ht="15">
      <c r="R545" s="74">
        <v>42901</v>
      </c>
      <c r="S545" s="75" t="s">
        <v>78</v>
      </c>
    </row>
    <row r="546" spans="18:19" ht="15">
      <c r="R546" s="74">
        <v>42902</v>
      </c>
      <c r="S546" s="76" t="s">
        <v>81</v>
      </c>
    </row>
    <row r="547" spans="18:19" ht="15">
      <c r="R547" s="74">
        <v>42903</v>
      </c>
      <c r="S547" s="77" t="s">
        <v>79</v>
      </c>
    </row>
    <row r="548" spans="18:19" ht="15">
      <c r="R548" s="74">
        <v>42904</v>
      </c>
      <c r="S548" s="77" t="s">
        <v>79</v>
      </c>
    </row>
    <row r="549" spans="18:19" ht="15">
      <c r="R549" s="74">
        <v>42905</v>
      </c>
      <c r="S549" s="75" t="s">
        <v>78</v>
      </c>
    </row>
    <row r="550" spans="18:19" ht="15">
      <c r="R550" s="74">
        <v>42906</v>
      </c>
      <c r="S550" s="75" t="s">
        <v>78</v>
      </c>
    </row>
    <row r="551" spans="18:19" ht="15">
      <c r="R551" s="74">
        <v>42907</v>
      </c>
      <c r="S551" s="75" t="s">
        <v>78</v>
      </c>
    </row>
    <row r="552" spans="18:19" ht="15">
      <c r="R552" s="74">
        <v>42908</v>
      </c>
      <c r="S552" s="75" t="s">
        <v>78</v>
      </c>
    </row>
    <row r="553" spans="18:19" ht="15">
      <c r="R553" s="74">
        <v>42909</v>
      </c>
      <c r="S553" s="76" t="s">
        <v>81</v>
      </c>
    </row>
    <row r="554" spans="18:19" ht="15">
      <c r="R554" s="74">
        <v>42910</v>
      </c>
      <c r="S554" s="77" t="s">
        <v>79</v>
      </c>
    </row>
    <row r="555" spans="18:19" ht="15">
      <c r="R555" s="74">
        <v>42911</v>
      </c>
      <c r="S555" s="77" t="s">
        <v>79</v>
      </c>
    </row>
    <row r="556" spans="18:19" ht="15">
      <c r="R556" s="74">
        <v>42912</v>
      </c>
      <c r="S556" s="75" t="s">
        <v>78</v>
      </c>
    </row>
    <row r="557" spans="18:19" ht="15">
      <c r="R557" s="74">
        <v>42913</v>
      </c>
      <c r="S557" s="75" t="s">
        <v>78</v>
      </c>
    </row>
    <row r="558" spans="18:19" ht="15">
      <c r="R558" s="74">
        <v>42914</v>
      </c>
      <c r="S558" s="75" t="s">
        <v>78</v>
      </c>
    </row>
    <row r="559" spans="18:19" ht="15">
      <c r="R559" s="74">
        <v>42915</v>
      </c>
      <c r="S559" s="75" t="s">
        <v>78</v>
      </c>
    </row>
    <row r="560" spans="18:19" ht="15">
      <c r="R560" s="74">
        <v>42916</v>
      </c>
      <c r="S560" s="76" t="s">
        <v>81</v>
      </c>
    </row>
    <row r="561" spans="18:19" ht="15">
      <c r="R561" s="74">
        <v>42917</v>
      </c>
      <c r="S561" s="77" t="s">
        <v>79</v>
      </c>
    </row>
    <row r="562" spans="18:19" ht="15">
      <c r="R562" s="74">
        <v>42918</v>
      </c>
      <c r="S562" s="77" t="s">
        <v>79</v>
      </c>
    </row>
    <row r="563" spans="18:19" ht="15">
      <c r="R563" s="74">
        <v>42919</v>
      </c>
      <c r="S563" s="75" t="s">
        <v>78</v>
      </c>
    </row>
    <row r="564" spans="18:19" ht="15">
      <c r="R564" s="74">
        <v>42920</v>
      </c>
      <c r="S564" s="75" t="s">
        <v>78</v>
      </c>
    </row>
    <row r="565" spans="18:19" ht="15">
      <c r="R565" s="74">
        <v>42921</v>
      </c>
      <c r="S565" s="75" t="s">
        <v>78</v>
      </c>
    </row>
    <row r="566" spans="18:19" ht="15">
      <c r="R566" s="74">
        <v>42922</v>
      </c>
      <c r="S566" s="75" t="s">
        <v>78</v>
      </c>
    </row>
    <row r="567" spans="18:19" ht="15">
      <c r="R567" s="74">
        <v>42923</v>
      </c>
      <c r="S567" s="76" t="s">
        <v>81</v>
      </c>
    </row>
    <row r="568" spans="18:19" ht="15">
      <c r="R568" s="74">
        <v>42924</v>
      </c>
      <c r="S568" s="77" t="s">
        <v>79</v>
      </c>
    </row>
    <row r="569" spans="18:19" ht="15">
      <c r="R569" s="74">
        <v>42925</v>
      </c>
      <c r="S569" s="77" t="s">
        <v>79</v>
      </c>
    </row>
    <row r="570" spans="18:19" ht="15">
      <c r="R570" s="74">
        <v>42926</v>
      </c>
      <c r="S570" s="75" t="s">
        <v>78</v>
      </c>
    </row>
    <row r="571" spans="18:19" ht="15">
      <c r="R571" s="74">
        <v>42927</v>
      </c>
      <c r="S571" s="75" t="s">
        <v>78</v>
      </c>
    </row>
    <row r="572" spans="18:19" ht="15">
      <c r="R572" s="74">
        <v>42928</v>
      </c>
      <c r="S572" s="75" t="s">
        <v>78</v>
      </c>
    </row>
    <row r="573" spans="18:19" ht="15">
      <c r="R573" s="74">
        <v>42929</v>
      </c>
      <c r="S573" s="75" t="s">
        <v>78</v>
      </c>
    </row>
    <row r="574" spans="18:19" ht="15">
      <c r="R574" s="74">
        <v>42930</v>
      </c>
      <c r="S574" s="76" t="s">
        <v>81</v>
      </c>
    </row>
    <row r="575" spans="18:19" ht="15">
      <c r="R575" s="74">
        <v>42931</v>
      </c>
      <c r="S575" s="77" t="s">
        <v>79</v>
      </c>
    </row>
    <row r="576" spans="18:19" ht="15">
      <c r="R576" s="74">
        <v>42932</v>
      </c>
      <c r="S576" s="77" t="s">
        <v>79</v>
      </c>
    </row>
    <row r="577" spans="18:19" ht="15">
      <c r="R577" s="74">
        <v>42933</v>
      </c>
      <c r="S577" s="75" t="s">
        <v>78</v>
      </c>
    </row>
    <row r="578" spans="18:19" ht="15">
      <c r="R578" s="74">
        <v>42934</v>
      </c>
      <c r="S578" s="75" t="s">
        <v>78</v>
      </c>
    </row>
    <row r="579" spans="18:19" ht="15">
      <c r="R579" s="74">
        <v>42935</v>
      </c>
      <c r="S579" s="75" t="s">
        <v>78</v>
      </c>
    </row>
    <row r="580" spans="18:19" ht="15">
      <c r="R580" s="74">
        <v>42936</v>
      </c>
      <c r="S580" s="75" t="s">
        <v>78</v>
      </c>
    </row>
    <row r="581" spans="18:19" ht="15">
      <c r="R581" s="74">
        <v>42937</v>
      </c>
      <c r="S581" s="76" t="s">
        <v>81</v>
      </c>
    </row>
    <row r="582" spans="18:19" ht="15">
      <c r="R582" s="74">
        <v>42938</v>
      </c>
      <c r="S582" s="77" t="s">
        <v>79</v>
      </c>
    </row>
    <row r="583" spans="18:19" ht="15">
      <c r="R583" s="74">
        <v>42939</v>
      </c>
      <c r="S583" s="77" t="s">
        <v>79</v>
      </c>
    </row>
    <row r="584" spans="18:19" ht="15">
      <c r="R584" s="74">
        <v>42940</v>
      </c>
      <c r="S584" s="75" t="s">
        <v>78</v>
      </c>
    </row>
    <row r="585" spans="18:19" ht="15">
      <c r="R585" s="74">
        <v>42941</v>
      </c>
      <c r="S585" s="75" t="s">
        <v>78</v>
      </c>
    </row>
    <row r="586" spans="18:19" ht="15">
      <c r="R586" s="74">
        <v>42942</v>
      </c>
      <c r="S586" s="75" t="s">
        <v>78</v>
      </c>
    </row>
    <row r="587" spans="18:19" ht="15">
      <c r="R587" s="74">
        <v>42943</v>
      </c>
      <c r="S587" s="75" t="s">
        <v>78</v>
      </c>
    </row>
    <row r="588" spans="18:19" ht="15">
      <c r="R588" s="74">
        <v>42944</v>
      </c>
      <c r="S588" s="76" t="s">
        <v>81</v>
      </c>
    </row>
    <row r="589" spans="18:19" ht="15">
      <c r="R589" s="74">
        <v>42945</v>
      </c>
      <c r="S589" s="77" t="s">
        <v>79</v>
      </c>
    </row>
    <row r="590" spans="18:19" ht="15">
      <c r="R590" s="74">
        <v>42946</v>
      </c>
      <c r="S590" s="77" t="s">
        <v>79</v>
      </c>
    </row>
    <row r="591" spans="18:19" ht="15">
      <c r="R591" s="74">
        <v>42947</v>
      </c>
      <c r="S591" s="75" t="s">
        <v>78</v>
      </c>
    </row>
    <row r="592" spans="18:19" ht="15">
      <c r="R592" s="74">
        <v>42948</v>
      </c>
      <c r="S592" s="75" t="s">
        <v>78</v>
      </c>
    </row>
    <row r="593" spans="18:19" ht="15">
      <c r="R593" s="74">
        <v>42949</v>
      </c>
      <c r="S593" s="75" t="s">
        <v>78</v>
      </c>
    </row>
    <row r="594" spans="18:19" ht="15">
      <c r="R594" s="74">
        <v>42950</v>
      </c>
      <c r="S594" s="75" t="s">
        <v>78</v>
      </c>
    </row>
    <row r="595" spans="18:19" ht="15">
      <c r="R595" s="74">
        <v>42951</v>
      </c>
      <c r="S595" s="76" t="s">
        <v>81</v>
      </c>
    </row>
    <row r="596" spans="18:19" ht="15">
      <c r="R596" s="74">
        <v>42952</v>
      </c>
      <c r="S596" s="77" t="s">
        <v>79</v>
      </c>
    </row>
    <row r="597" spans="18:19" ht="15">
      <c r="R597" s="74">
        <v>42953</v>
      </c>
      <c r="S597" s="77" t="s">
        <v>79</v>
      </c>
    </row>
    <row r="598" spans="18:19" ht="15">
      <c r="R598" s="74">
        <v>42954</v>
      </c>
      <c r="S598" s="75" t="s">
        <v>78</v>
      </c>
    </row>
    <row r="599" spans="18:19" ht="15">
      <c r="R599" s="74">
        <v>42955</v>
      </c>
      <c r="S599" s="75" t="s">
        <v>78</v>
      </c>
    </row>
    <row r="600" spans="18:19" ht="15">
      <c r="R600" s="74">
        <v>42956</v>
      </c>
      <c r="S600" s="75" t="s">
        <v>78</v>
      </c>
    </row>
    <row r="601" spans="18:19" ht="15">
      <c r="R601" s="74">
        <v>42957</v>
      </c>
      <c r="S601" s="75" t="s">
        <v>78</v>
      </c>
    </row>
    <row r="602" spans="18:19" ht="15">
      <c r="R602" s="74">
        <v>42958</v>
      </c>
      <c r="S602" s="76" t="s">
        <v>81</v>
      </c>
    </row>
    <row r="603" spans="18:19" ht="15">
      <c r="R603" s="74">
        <v>42959</v>
      </c>
      <c r="S603" s="77" t="s">
        <v>79</v>
      </c>
    </row>
    <row r="604" spans="18:19" ht="15">
      <c r="R604" s="74">
        <v>42960</v>
      </c>
      <c r="S604" s="77" t="s">
        <v>79</v>
      </c>
    </row>
    <row r="605" spans="18:19" ht="15">
      <c r="R605" s="74">
        <v>42961</v>
      </c>
      <c r="S605" s="75" t="s">
        <v>78</v>
      </c>
    </row>
    <row r="606" spans="18:19" ht="15">
      <c r="R606" s="74">
        <v>42962</v>
      </c>
      <c r="S606" s="75" t="s">
        <v>78</v>
      </c>
    </row>
    <row r="607" spans="18:19" ht="15">
      <c r="R607" s="74">
        <v>42963</v>
      </c>
      <c r="S607" s="75" t="s">
        <v>78</v>
      </c>
    </row>
    <row r="608" spans="18:19" ht="15">
      <c r="R608" s="74">
        <v>42964</v>
      </c>
      <c r="S608" s="75" t="s">
        <v>78</v>
      </c>
    </row>
    <row r="609" spans="18:19" ht="15">
      <c r="R609" s="74">
        <v>42965</v>
      </c>
      <c r="S609" s="76" t="s">
        <v>81</v>
      </c>
    </row>
    <row r="610" spans="18:19" ht="15">
      <c r="R610" s="74">
        <v>42966</v>
      </c>
      <c r="S610" s="77" t="s">
        <v>79</v>
      </c>
    </row>
    <row r="611" spans="18:19" ht="15">
      <c r="R611" s="74">
        <v>42967</v>
      </c>
      <c r="S611" s="77" t="s">
        <v>79</v>
      </c>
    </row>
    <row r="612" spans="18:19" ht="15">
      <c r="R612" s="74">
        <v>42968</v>
      </c>
      <c r="S612" s="75" t="s">
        <v>78</v>
      </c>
    </row>
    <row r="613" spans="18:19" ht="15">
      <c r="R613" s="74">
        <v>42969</v>
      </c>
      <c r="S613" s="75" t="s">
        <v>78</v>
      </c>
    </row>
    <row r="614" spans="18:19" ht="15">
      <c r="R614" s="74">
        <v>42970</v>
      </c>
      <c r="S614" s="75" t="s">
        <v>78</v>
      </c>
    </row>
    <row r="615" spans="18:19" ht="15">
      <c r="R615" s="74">
        <v>42971</v>
      </c>
      <c r="S615" s="75" t="s">
        <v>78</v>
      </c>
    </row>
    <row r="616" spans="18:19" ht="15">
      <c r="R616" s="74">
        <v>42972</v>
      </c>
      <c r="S616" s="76" t="s">
        <v>81</v>
      </c>
    </row>
    <row r="617" spans="18:19" ht="15">
      <c r="R617" s="74">
        <v>42973</v>
      </c>
      <c r="S617" s="77" t="s">
        <v>79</v>
      </c>
    </row>
    <row r="618" spans="18:19" ht="15">
      <c r="R618" s="74">
        <v>42974</v>
      </c>
      <c r="S618" s="77" t="s">
        <v>79</v>
      </c>
    </row>
    <row r="619" spans="18:19" ht="15">
      <c r="R619" s="74">
        <v>42975</v>
      </c>
      <c r="S619" s="75" t="s">
        <v>78</v>
      </c>
    </row>
    <row r="620" spans="18:19" ht="15">
      <c r="R620" s="74">
        <v>42976</v>
      </c>
      <c r="S620" s="75" t="s">
        <v>78</v>
      </c>
    </row>
    <row r="621" spans="18:19" ht="15">
      <c r="R621" s="74">
        <v>42977</v>
      </c>
      <c r="S621" s="75" t="s">
        <v>78</v>
      </c>
    </row>
    <row r="622" spans="18:19" ht="15">
      <c r="R622" s="74">
        <v>42978</v>
      </c>
      <c r="S622" s="75" t="s">
        <v>78</v>
      </c>
    </row>
    <row r="623" spans="18:19" ht="15">
      <c r="R623" s="74">
        <v>42979</v>
      </c>
      <c r="S623" s="76" t="s">
        <v>81</v>
      </c>
    </row>
    <row r="624" spans="18:19" ht="15">
      <c r="R624" s="74">
        <v>42980</v>
      </c>
      <c r="S624" s="77" t="s">
        <v>79</v>
      </c>
    </row>
    <row r="625" spans="18:19" ht="15">
      <c r="R625" s="74">
        <v>42981</v>
      </c>
      <c r="S625" s="77" t="s">
        <v>79</v>
      </c>
    </row>
    <row r="626" spans="18:19" ht="15">
      <c r="R626" s="74">
        <v>42982</v>
      </c>
      <c r="S626" s="75" t="s">
        <v>78</v>
      </c>
    </row>
    <row r="627" spans="18:19" ht="15">
      <c r="R627" s="74">
        <v>42983</v>
      </c>
      <c r="S627" s="75" t="s">
        <v>78</v>
      </c>
    </row>
    <row r="628" spans="18:19" ht="15">
      <c r="R628" s="74">
        <v>42984</v>
      </c>
      <c r="S628" s="75" t="s">
        <v>78</v>
      </c>
    </row>
    <row r="629" spans="18:19" ht="15">
      <c r="R629" s="74">
        <v>42985</v>
      </c>
      <c r="S629" s="75" t="s">
        <v>78</v>
      </c>
    </row>
    <row r="630" spans="18:19" ht="15">
      <c r="R630" s="74">
        <v>42986</v>
      </c>
      <c r="S630" s="76" t="s">
        <v>81</v>
      </c>
    </row>
    <row r="631" spans="18:19" ht="15">
      <c r="R631" s="74">
        <v>42987</v>
      </c>
      <c r="S631" s="77" t="s">
        <v>79</v>
      </c>
    </row>
    <row r="632" spans="18:19" ht="15">
      <c r="R632" s="74">
        <v>42988</v>
      </c>
      <c r="S632" s="77" t="s">
        <v>79</v>
      </c>
    </row>
    <row r="633" spans="18:19" ht="15">
      <c r="R633" s="74">
        <v>42989</v>
      </c>
      <c r="S633" s="75" t="s">
        <v>78</v>
      </c>
    </row>
    <row r="634" spans="18:19" ht="15">
      <c r="R634" s="74">
        <v>42990</v>
      </c>
      <c r="S634" s="75" t="s">
        <v>78</v>
      </c>
    </row>
    <row r="635" spans="18:19" ht="15">
      <c r="R635" s="74">
        <v>42991</v>
      </c>
      <c r="S635" s="75" t="s">
        <v>78</v>
      </c>
    </row>
    <row r="636" spans="18:19" ht="15">
      <c r="R636" s="74">
        <v>42992</v>
      </c>
      <c r="S636" s="75" t="s">
        <v>78</v>
      </c>
    </row>
    <row r="637" spans="18:19" ht="15">
      <c r="R637" s="74">
        <v>42993</v>
      </c>
      <c r="S637" s="76" t="s">
        <v>81</v>
      </c>
    </row>
    <row r="638" spans="18:19" ht="15">
      <c r="R638" s="74">
        <v>42994</v>
      </c>
      <c r="S638" s="77" t="s">
        <v>79</v>
      </c>
    </row>
    <row r="639" spans="18:19" ht="15">
      <c r="R639" s="74">
        <v>42995</v>
      </c>
      <c r="S639" s="77" t="s">
        <v>79</v>
      </c>
    </row>
    <row r="640" spans="18:19" ht="15">
      <c r="R640" s="74">
        <v>42996</v>
      </c>
      <c r="S640" s="75" t="s">
        <v>78</v>
      </c>
    </row>
    <row r="641" spans="18:19" ht="15">
      <c r="R641" s="74">
        <v>42997</v>
      </c>
      <c r="S641" s="75" t="s">
        <v>78</v>
      </c>
    </row>
    <row r="642" spans="18:19" ht="15">
      <c r="R642" s="74">
        <v>42998</v>
      </c>
      <c r="S642" s="75" t="s">
        <v>78</v>
      </c>
    </row>
    <row r="643" spans="18:19" ht="15">
      <c r="R643" s="74">
        <v>42999</v>
      </c>
      <c r="S643" s="75" t="s">
        <v>78</v>
      </c>
    </row>
    <row r="644" spans="18:19" ht="15">
      <c r="R644" s="74">
        <v>43000</v>
      </c>
      <c r="S644" s="76" t="s">
        <v>81</v>
      </c>
    </row>
    <row r="645" spans="18:19" ht="15">
      <c r="R645" s="74">
        <v>43001</v>
      </c>
      <c r="S645" s="77" t="s">
        <v>79</v>
      </c>
    </row>
    <row r="646" spans="18:19" ht="15">
      <c r="R646" s="74">
        <v>43002</v>
      </c>
      <c r="S646" s="77" t="s">
        <v>79</v>
      </c>
    </row>
    <row r="647" spans="18:19" ht="15">
      <c r="R647" s="74">
        <v>43003</v>
      </c>
      <c r="S647" s="75" t="s">
        <v>78</v>
      </c>
    </row>
    <row r="648" spans="18:19" ht="15">
      <c r="R648" s="74">
        <v>43004</v>
      </c>
      <c r="S648" s="75" t="s">
        <v>78</v>
      </c>
    </row>
    <row r="649" spans="18:19" ht="15">
      <c r="R649" s="74">
        <v>43005</v>
      </c>
      <c r="S649" s="75" t="s">
        <v>78</v>
      </c>
    </row>
    <row r="650" spans="18:19" ht="15">
      <c r="R650" s="74">
        <v>43006</v>
      </c>
      <c r="S650" s="75" t="s">
        <v>78</v>
      </c>
    </row>
    <row r="651" spans="18:19" ht="15">
      <c r="R651" s="74">
        <v>43007</v>
      </c>
      <c r="S651" s="76" t="s">
        <v>81</v>
      </c>
    </row>
    <row r="652" spans="18:19" ht="15">
      <c r="R652" s="74">
        <v>43008</v>
      </c>
      <c r="S652" s="77" t="s">
        <v>79</v>
      </c>
    </row>
    <row r="653" spans="18:19" ht="15">
      <c r="R653" s="74">
        <v>43009</v>
      </c>
      <c r="S653" s="77" t="s">
        <v>79</v>
      </c>
    </row>
    <row r="654" spans="18:19" ht="15">
      <c r="R654" s="74">
        <v>43010</v>
      </c>
      <c r="S654" s="75" t="s">
        <v>78</v>
      </c>
    </row>
    <row r="655" spans="18:19" ht="15">
      <c r="R655" s="74">
        <v>43011</v>
      </c>
      <c r="S655" s="75" t="s">
        <v>78</v>
      </c>
    </row>
    <row r="656" spans="18:19" ht="15">
      <c r="R656" s="74">
        <v>43012</v>
      </c>
      <c r="S656" s="75" t="s">
        <v>78</v>
      </c>
    </row>
    <row r="657" spans="18:19" ht="15">
      <c r="R657" s="74">
        <v>43013</v>
      </c>
      <c r="S657" s="75" t="s">
        <v>78</v>
      </c>
    </row>
    <row r="658" spans="18:19" ht="15">
      <c r="R658" s="74">
        <v>43014</v>
      </c>
      <c r="S658" s="76" t="s">
        <v>81</v>
      </c>
    </row>
    <row r="659" spans="18:19" ht="15">
      <c r="R659" s="74">
        <v>43015</v>
      </c>
      <c r="S659" s="77" t="s">
        <v>79</v>
      </c>
    </row>
    <row r="660" spans="18:19" ht="15">
      <c r="R660" s="74">
        <v>43016</v>
      </c>
      <c r="S660" s="77" t="s">
        <v>79</v>
      </c>
    </row>
    <row r="661" spans="18:19" ht="15">
      <c r="R661" s="74">
        <v>43017</v>
      </c>
      <c r="S661" s="75" t="s">
        <v>78</v>
      </c>
    </row>
    <row r="662" spans="18:19" ht="15">
      <c r="R662" s="74">
        <v>43018</v>
      </c>
      <c r="S662" s="75" t="s">
        <v>78</v>
      </c>
    </row>
    <row r="663" spans="18:19" ht="15">
      <c r="R663" s="74">
        <v>43019</v>
      </c>
      <c r="S663" s="75" t="s">
        <v>78</v>
      </c>
    </row>
    <row r="664" spans="18:19" ht="15">
      <c r="R664" s="74">
        <v>43020</v>
      </c>
      <c r="S664" s="75" t="s">
        <v>78</v>
      </c>
    </row>
    <row r="665" spans="18:19" ht="15">
      <c r="R665" s="74">
        <v>43021</v>
      </c>
      <c r="S665" s="76" t="s">
        <v>81</v>
      </c>
    </row>
    <row r="666" spans="18:19" ht="15">
      <c r="R666" s="74">
        <v>43022</v>
      </c>
      <c r="S666" s="77" t="s">
        <v>79</v>
      </c>
    </row>
    <row r="667" spans="18:19" ht="15">
      <c r="R667" s="74">
        <v>43023</v>
      </c>
      <c r="S667" s="77" t="s">
        <v>79</v>
      </c>
    </row>
    <row r="668" spans="18:19" ht="15">
      <c r="R668" s="74">
        <v>43024</v>
      </c>
      <c r="S668" s="75" t="s">
        <v>78</v>
      </c>
    </row>
    <row r="669" spans="18:19" ht="15">
      <c r="R669" s="74">
        <v>43025</v>
      </c>
      <c r="S669" s="75" t="s">
        <v>78</v>
      </c>
    </row>
    <row r="670" spans="18:19" ht="15">
      <c r="R670" s="74">
        <v>43026</v>
      </c>
      <c r="S670" s="75" t="s">
        <v>78</v>
      </c>
    </row>
    <row r="671" spans="18:19" ht="15">
      <c r="R671" s="74">
        <v>43027</v>
      </c>
      <c r="S671" s="75" t="s">
        <v>78</v>
      </c>
    </row>
    <row r="672" spans="18:19" ht="15">
      <c r="R672" s="74">
        <v>43028</v>
      </c>
      <c r="S672" s="76" t="s">
        <v>81</v>
      </c>
    </row>
    <row r="673" spans="18:19" ht="15">
      <c r="R673" s="74">
        <v>43029</v>
      </c>
      <c r="S673" s="77" t="s">
        <v>79</v>
      </c>
    </row>
    <row r="674" spans="18:19" ht="15">
      <c r="R674" s="74">
        <v>43030</v>
      </c>
      <c r="S674" s="77" t="s">
        <v>79</v>
      </c>
    </row>
    <row r="675" spans="18:19" ht="15">
      <c r="R675" s="74">
        <v>43031</v>
      </c>
      <c r="S675" s="75" t="s">
        <v>78</v>
      </c>
    </row>
    <row r="676" spans="18:19" ht="15">
      <c r="R676" s="74">
        <v>43032</v>
      </c>
      <c r="S676" s="75" t="s">
        <v>78</v>
      </c>
    </row>
    <row r="677" spans="18:19" ht="15">
      <c r="R677" s="74">
        <v>43033</v>
      </c>
      <c r="S677" s="75" t="s">
        <v>78</v>
      </c>
    </row>
    <row r="678" spans="18:19" ht="15">
      <c r="R678" s="74">
        <v>43034</v>
      </c>
      <c r="S678" s="75" t="s">
        <v>78</v>
      </c>
    </row>
    <row r="679" spans="18:19" ht="15">
      <c r="R679" s="74">
        <v>43035</v>
      </c>
      <c r="S679" s="76" t="s">
        <v>81</v>
      </c>
    </row>
    <row r="680" spans="18:19" ht="15">
      <c r="R680" s="74">
        <v>43036</v>
      </c>
      <c r="S680" s="77" t="s">
        <v>79</v>
      </c>
    </row>
    <row r="681" spans="18:19" ht="15">
      <c r="R681" s="74">
        <v>43037</v>
      </c>
      <c r="S681" s="77" t="s">
        <v>79</v>
      </c>
    </row>
    <row r="682" spans="18:19" ht="15">
      <c r="R682" s="74">
        <v>43038</v>
      </c>
      <c r="S682" s="75" t="s">
        <v>78</v>
      </c>
    </row>
    <row r="683" spans="18:19" ht="15">
      <c r="R683" s="74">
        <v>43039</v>
      </c>
      <c r="S683" s="75" t="s">
        <v>78</v>
      </c>
    </row>
    <row r="684" spans="18:19" ht="15">
      <c r="R684" s="74">
        <v>43040</v>
      </c>
      <c r="S684" s="75" t="s">
        <v>78</v>
      </c>
    </row>
    <row r="685" spans="18:19" ht="15">
      <c r="R685" s="74">
        <v>43041</v>
      </c>
      <c r="S685" s="75" t="s">
        <v>78</v>
      </c>
    </row>
    <row r="686" spans="18:19" ht="15">
      <c r="R686" s="74">
        <v>43042</v>
      </c>
      <c r="S686" s="76" t="s">
        <v>81</v>
      </c>
    </row>
    <row r="687" spans="18:19" ht="15">
      <c r="R687" s="74">
        <v>43043</v>
      </c>
      <c r="S687" s="77" t="s">
        <v>79</v>
      </c>
    </row>
    <row r="688" spans="18:19" ht="15">
      <c r="R688" s="74">
        <v>43044</v>
      </c>
      <c r="S688" s="77" t="s">
        <v>79</v>
      </c>
    </row>
    <row r="689" spans="18:19" ht="15">
      <c r="R689" s="74">
        <v>43045</v>
      </c>
      <c r="S689" s="75" t="s">
        <v>78</v>
      </c>
    </row>
    <row r="690" spans="18:19" ht="15">
      <c r="R690" s="74">
        <v>43046</v>
      </c>
      <c r="S690" s="75" t="s">
        <v>78</v>
      </c>
    </row>
    <row r="691" spans="18:19" ht="15">
      <c r="R691" s="74">
        <v>43047</v>
      </c>
      <c r="S691" s="75" t="s">
        <v>78</v>
      </c>
    </row>
    <row r="692" spans="18:19" ht="15">
      <c r="R692" s="74">
        <v>43048</v>
      </c>
      <c r="S692" s="75" t="s">
        <v>78</v>
      </c>
    </row>
    <row r="693" spans="18:19" ht="15">
      <c r="R693" s="74">
        <v>43049</v>
      </c>
      <c r="S693" s="76" t="s">
        <v>81</v>
      </c>
    </row>
    <row r="694" spans="18:19" ht="15">
      <c r="R694" s="74">
        <v>43050</v>
      </c>
      <c r="S694" s="77" t="s">
        <v>79</v>
      </c>
    </row>
    <row r="695" spans="18:19" ht="15">
      <c r="R695" s="74">
        <v>43051</v>
      </c>
      <c r="S695" s="77" t="s">
        <v>79</v>
      </c>
    </row>
    <row r="696" spans="18:19" ht="15">
      <c r="R696" s="74">
        <v>43052</v>
      </c>
      <c r="S696" s="75" t="s">
        <v>78</v>
      </c>
    </row>
    <row r="697" spans="18:19" ht="15">
      <c r="R697" s="74">
        <v>43053</v>
      </c>
      <c r="S697" s="75" t="s">
        <v>78</v>
      </c>
    </row>
    <row r="698" spans="18:19" ht="15">
      <c r="R698" s="74">
        <v>43054</v>
      </c>
      <c r="S698" s="75" t="s">
        <v>78</v>
      </c>
    </row>
    <row r="699" spans="18:19" ht="15">
      <c r="R699" s="74">
        <v>43055</v>
      </c>
      <c r="S699" s="75" t="s">
        <v>78</v>
      </c>
    </row>
    <row r="700" spans="18:19" ht="15">
      <c r="R700" s="74">
        <v>43056</v>
      </c>
      <c r="S700" s="76" t="s">
        <v>81</v>
      </c>
    </row>
    <row r="701" spans="18:19" ht="15">
      <c r="R701" s="74">
        <v>43057</v>
      </c>
      <c r="S701" s="77" t="s">
        <v>79</v>
      </c>
    </row>
    <row r="702" spans="18:19" ht="15">
      <c r="R702" s="74">
        <v>43058</v>
      </c>
      <c r="S702" s="77" t="s">
        <v>79</v>
      </c>
    </row>
    <row r="703" spans="18:19" ht="15">
      <c r="R703" s="74">
        <v>43059</v>
      </c>
      <c r="S703" s="75" t="s">
        <v>78</v>
      </c>
    </row>
    <row r="704" spans="18:19" ht="15">
      <c r="R704" s="74">
        <v>43060</v>
      </c>
      <c r="S704" s="75" t="s">
        <v>78</v>
      </c>
    </row>
    <row r="705" spans="18:19" ht="15">
      <c r="R705" s="74">
        <v>43061</v>
      </c>
      <c r="S705" s="75" t="s">
        <v>78</v>
      </c>
    </row>
    <row r="706" spans="18:19" ht="15">
      <c r="R706" s="74">
        <v>43062</v>
      </c>
      <c r="S706" s="75" t="s">
        <v>78</v>
      </c>
    </row>
    <row r="707" spans="18:19" ht="15">
      <c r="R707" s="74">
        <v>43063</v>
      </c>
      <c r="S707" s="76" t="s">
        <v>81</v>
      </c>
    </row>
    <row r="708" spans="18:19" ht="15">
      <c r="R708" s="74">
        <v>43064</v>
      </c>
      <c r="S708" s="77" t="s">
        <v>79</v>
      </c>
    </row>
    <row r="709" spans="18:19" ht="15">
      <c r="R709" s="74">
        <v>43065</v>
      </c>
      <c r="S709" s="77" t="s">
        <v>79</v>
      </c>
    </row>
    <row r="710" spans="18:19" ht="15">
      <c r="R710" s="74">
        <v>43066</v>
      </c>
      <c r="S710" s="75" t="s">
        <v>78</v>
      </c>
    </row>
    <row r="711" spans="18:19" ht="15">
      <c r="R711" s="74">
        <v>43067</v>
      </c>
      <c r="S711" s="75" t="s">
        <v>78</v>
      </c>
    </row>
    <row r="712" spans="18:19" ht="15">
      <c r="R712" s="74">
        <v>43068</v>
      </c>
      <c r="S712" s="75" t="s">
        <v>78</v>
      </c>
    </row>
    <row r="713" spans="18:19" ht="15">
      <c r="R713" s="74">
        <v>43069</v>
      </c>
      <c r="S713" s="75" t="s">
        <v>78</v>
      </c>
    </row>
    <row r="714" spans="18:19" ht="15">
      <c r="R714" s="74">
        <v>43070</v>
      </c>
      <c r="S714" s="76" t="s">
        <v>81</v>
      </c>
    </row>
    <row r="715" spans="18:19" ht="15">
      <c r="R715" s="74">
        <v>43071</v>
      </c>
      <c r="S715" s="77" t="s">
        <v>79</v>
      </c>
    </row>
    <row r="716" spans="18:19" ht="15">
      <c r="R716" s="74">
        <v>43072</v>
      </c>
      <c r="S716" s="77" t="s">
        <v>79</v>
      </c>
    </row>
    <row r="717" spans="18:19" ht="15">
      <c r="R717" s="74">
        <v>43073</v>
      </c>
      <c r="S717" s="75" t="s">
        <v>78</v>
      </c>
    </row>
    <row r="718" spans="18:19" ht="15">
      <c r="R718" s="74">
        <v>43074</v>
      </c>
      <c r="S718" s="75" t="s">
        <v>78</v>
      </c>
    </row>
    <row r="719" spans="18:19" ht="15">
      <c r="R719" s="74">
        <v>43075</v>
      </c>
      <c r="S719" s="75" t="s">
        <v>78</v>
      </c>
    </row>
    <row r="720" spans="18:19" ht="15">
      <c r="R720" s="74">
        <v>43076</v>
      </c>
      <c r="S720" s="75" t="s">
        <v>78</v>
      </c>
    </row>
    <row r="721" spans="18:19" ht="15">
      <c r="R721" s="74">
        <v>43077</v>
      </c>
      <c r="S721" s="76" t="s">
        <v>81</v>
      </c>
    </row>
    <row r="722" spans="18:19" ht="15">
      <c r="R722" s="74">
        <v>43078</v>
      </c>
      <c r="S722" s="77" t="s">
        <v>79</v>
      </c>
    </row>
    <row r="723" spans="18:19" ht="15">
      <c r="R723" s="74">
        <v>43079</v>
      </c>
      <c r="S723" s="77" t="s">
        <v>79</v>
      </c>
    </row>
    <row r="724" spans="18:19" ht="15">
      <c r="R724" s="74">
        <v>43080</v>
      </c>
      <c r="S724" s="75" t="s">
        <v>78</v>
      </c>
    </row>
    <row r="725" spans="18:19" ht="15">
      <c r="R725" s="74">
        <v>43081</v>
      </c>
      <c r="S725" s="75" t="s">
        <v>78</v>
      </c>
    </row>
    <row r="726" spans="18:19" ht="15">
      <c r="R726" s="74">
        <v>43082</v>
      </c>
      <c r="S726" s="75" t="s">
        <v>78</v>
      </c>
    </row>
    <row r="727" spans="18:19" ht="15">
      <c r="R727" s="74">
        <v>43083</v>
      </c>
      <c r="S727" s="75" t="s">
        <v>78</v>
      </c>
    </row>
    <row r="728" spans="18:19" ht="15">
      <c r="R728" s="74">
        <v>43084</v>
      </c>
      <c r="S728" s="76" t="s">
        <v>81</v>
      </c>
    </row>
    <row r="729" spans="18:19" ht="15">
      <c r="R729" s="74">
        <v>43085</v>
      </c>
      <c r="S729" s="77" t="s">
        <v>79</v>
      </c>
    </row>
    <row r="730" spans="18:19" ht="15">
      <c r="R730" s="74">
        <v>43086</v>
      </c>
      <c r="S730" s="77" t="s">
        <v>79</v>
      </c>
    </row>
    <row r="731" spans="18:19" ht="15">
      <c r="R731" s="74">
        <v>43087</v>
      </c>
      <c r="S731" s="75" t="s">
        <v>78</v>
      </c>
    </row>
    <row r="732" spans="18:19" ht="15">
      <c r="R732" s="74">
        <v>43088</v>
      </c>
      <c r="S732" s="75" t="s">
        <v>78</v>
      </c>
    </row>
    <row r="733" spans="18:19" ht="15">
      <c r="R733" s="74">
        <v>43089</v>
      </c>
      <c r="S733" s="75" t="s">
        <v>78</v>
      </c>
    </row>
    <row r="734" spans="18:19" ht="15">
      <c r="R734" s="74">
        <v>43090</v>
      </c>
      <c r="S734" s="75" t="s">
        <v>78</v>
      </c>
    </row>
    <row r="735" spans="18:19" ht="15">
      <c r="R735" s="74">
        <v>43091</v>
      </c>
      <c r="S735" s="76" t="s">
        <v>81</v>
      </c>
    </row>
    <row r="736" spans="18:19" ht="15">
      <c r="R736" s="74">
        <v>43092</v>
      </c>
      <c r="S736" s="77" t="s">
        <v>79</v>
      </c>
    </row>
    <row r="737" spans="18:19" ht="15">
      <c r="R737" s="74">
        <v>43093</v>
      </c>
      <c r="S737" s="77" t="s">
        <v>79</v>
      </c>
    </row>
    <row r="738" spans="18:19" ht="15">
      <c r="R738" s="74">
        <v>43094</v>
      </c>
      <c r="S738" s="75" t="s">
        <v>78</v>
      </c>
    </row>
    <row r="739" spans="18:19" ht="15">
      <c r="R739" s="74">
        <v>43095</v>
      </c>
      <c r="S739" s="75" t="s">
        <v>78</v>
      </c>
    </row>
    <row r="740" spans="18:19" ht="15">
      <c r="R740" s="74">
        <v>43096</v>
      </c>
      <c r="S740" s="75" t="s">
        <v>78</v>
      </c>
    </row>
    <row r="741" spans="18:19" ht="15">
      <c r="R741" s="74">
        <v>43097</v>
      </c>
      <c r="S741" s="75" t="s">
        <v>78</v>
      </c>
    </row>
    <row r="742" spans="18:19" ht="15">
      <c r="R742" s="74">
        <v>43098</v>
      </c>
      <c r="S742" s="76" t="s">
        <v>81</v>
      </c>
    </row>
    <row r="743" spans="18:19" ht="15">
      <c r="R743" s="74">
        <v>43099</v>
      </c>
      <c r="S743" s="77" t="s">
        <v>79</v>
      </c>
    </row>
    <row r="744" spans="18:19" ht="15">
      <c r="R744" s="74">
        <v>43100</v>
      </c>
      <c r="S744" s="77" t="s">
        <v>79</v>
      </c>
    </row>
    <row r="745" spans="18:19" ht="15">
      <c r="R745" s="74">
        <v>43101</v>
      </c>
      <c r="S745" s="75" t="s">
        <v>78</v>
      </c>
    </row>
    <row r="746" spans="18:19" ht="15">
      <c r="R746" s="74">
        <v>43102</v>
      </c>
      <c r="S746" s="75" t="s">
        <v>78</v>
      </c>
    </row>
    <row r="747" spans="18:19" ht="15">
      <c r="R747" s="74">
        <v>43103</v>
      </c>
      <c r="S747" s="75" t="s">
        <v>78</v>
      </c>
    </row>
    <row r="748" spans="18:19" ht="15">
      <c r="R748" s="74">
        <v>43104</v>
      </c>
      <c r="S748" s="75" t="s">
        <v>78</v>
      </c>
    </row>
    <row r="749" spans="18:19" ht="15">
      <c r="R749" s="74">
        <v>43105</v>
      </c>
      <c r="S749" s="76" t="s">
        <v>81</v>
      </c>
    </row>
    <row r="750" spans="18:19" ht="15">
      <c r="R750" s="74">
        <v>43106</v>
      </c>
      <c r="S750" s="77" t="s">
        <v>79</v>
      </c>
    </row>
    <row r="751" spans="18:19" ht="15">
      <c r="R751" s="74">
        <v>43107</v>
      </c>
      <c r="S751" s="77" t="s">
        <v>79</v>
      </c>
    </row>
    <row r="752" spans="18:19" ht="15">
      <c r="R752" s="74">
        <v>43108</v>
      </c>
      <c r="S752" s="75" t="s">
        <v>78</v>
      </c>
    </row>
    <row r="753" spans="18:19" ht="15">
      <c r="R753" s="74">
        <v>43109</v>
      </c>
      <c r="S753" s="75" t="s">
        <v>78</v>
      </c>
    </row>
    <row r="754" spans="18:19" ht="15">
      <c r="R754" s="74">
        <v>43110</v>
      </c>
      <c r="S754" s="75" t="s">
        <v>78</v>
      </c>
    </row>
    <row r="755" spans="18:19" ht="15">
      <c r="R755" s="74">
        <v>43111</v>
      </c>
      <c r="S755" s="75" t="s">
        <v>78</v>
      </c>
    </row>
    <row r="756" spans="18:19" ht="15">
      <c r="R756" s="74">
        <v>43112</v>
      </c>
      <c r="S756" s="76" t="s">
        <v>81</v>
      </c>
    </row>
    <row r="757" spans="18:19" ht="15">
      <c r="R757" s="74">
        <v>43113</v>
      </c>
      <c r="S757" s="77" t="s">
        <v>79</v>
      </c>
    </row>
    <row r="758" spans="18:19" ht="15">
      <c r="R758" s="74">
        <v>43114</v>
      </c>
      <c r="S758" s="77" t="s">
        <v>79</v>
      </c>
    </row>
    <row r="759" spans="18:19" ht="15">
      <c r="R759" s="74">
        <v>43115</v>
      </c>
      <c r="S759" s="75" t="s">
        <v>78</v>
      </c>
    </row>
    <row r="760" spans="18:19" ht="15">
      <c r="R760" s="74">
        <v>43116</v>
      </c>
      <c r="S760" s="75" t="s">
        <v>78</v>
      </c>
    </row>
    <row r="761" spans="18:19" ht="15">
      <c r="R761" s="74">
        <v>43117</v>
      </c>
      <c r="S761" s="75" t="s">
        <v>78</v>
      </c>
    </row>
    <row r="762" spans="18:19" ht="15">
      <c r="R762" s="74">
        <v>43118</v>
      </c>
      <c r="S762" s="75" t="s">
        <v>78</v>
      </c>
    </row>
    <row r="763" spans="18:19" ht="15">
      <c r="R763" s="74">
        <v>43119</v>
      </c>
      <c r="S763" s="76" t="s">
        <v>81</v>
      </c>
    </row>
    <row r="764" spans="18:19" ht="15">
      <c r="R764" s="74">
        <v>43120</v>
      </c>
      <c r="S764" s="77" t="s">
        <v>79</v>
      </c>
    </row>
    <row r="765" spans="18:19" ht="15">
      <c r="R765" s="74">
        <v>43121</v>
      </c>
      <c r="S765" s="77" t="s">
        <v>79</v>
      </c>
    </row>
    <row r="766" spans="18:19" ht="15">
      <c r="R766" s="74">
        <v>43122</v>
      </c>
      <c r="S766" s="75" t="s">
        <v>78</v>
      </c>
    </row>
    <row r="767" spans="18:19" ht="15">
      <c r="R767" s="74">
        <v>43123</v>
      </c>
      <c r="S767" s="75" t="s">
        <v>78</v>
      </c>
    </row>
    <row r="768" spans="18:19" ht="15">
      <c r="R768" s="74">
        <v>43124</v>
      </c>
      <c r="S768" s="75" t="s">
        <v>78</v>
      </c>
    </row>
    <row r="769" spans="18:19" ht="15">
      <c r="R769" s="74">
        <v>43125</v>
      </c>
      <c r="S769" s="75" t="s">
        <v>78</v>
      </c>
    </row>
    <row r="770" spans="18:19" ht="15">
      <c r="R770" s="74">
        <v>43126</v>
      </c>
      <c r="S770" s="76" t="s">
        <v>81</v>
      </c>
    </row>
    <row r="771" spans="18:19" ht="15">
      <c r="R771" s="74">
        <v>43127</v>
      </c>
      <c r="S771" s="77" t="s">
        <v>79</v>
      </c>
    </row>
    <row r="772" spans="18:19" ht="15">
      <c r="R772" s="74">
        <v>43128</v>
      </c>
      <c r="S772" s="77" t="s">
        <v>79</v>
      </c>
    </row>
    <row r="773" spans="18:19" ht="15">
      <c r="R773" s="74">
        <v>43129</v>
      </c>
      <c r="S773" s="75" t="s">
        <v>78</v>
      </c>
    </row>
    <row r="774" spans="18:19" ht="15">
      <c r="R774" s="74">
        <v>43130</v>
      </c>
      <c r="S774" s="75" t="s">
        <v>78</v>
      </c>
    </row>
    <row r="775" spans="18:19" ht="15">
      <c r="R775" s="74">
        <v>43131</v>
      </c>
      <c r="S775" s="75" t="s">
        <v>78</v>
      </c>
    </row>
    <row r="776" spans="18:19" ht="15">
      <c r="R776" s="74">
        <v>43132</v>
      </c>
      <c r="S776" s="75" t="s">
        <v>78</v>
      </c>
    </row>
    <row r="777" spans="18:19" ht="15">
      <c r="R777" s="74">
        <v>43133</v>
      </c>
      <c r="S777" s="76" t="s">
        <v>81</v>
      </c>
    </row>
    <row r="778" spans="18:19" ht="15">
      <c r="R778" s="74">
        <v>43134</v>
      </c>
      <c r="S778" s="77" t="s">
        <v>79</v>
      </c>
    </row>
    <row r="779" spans="18:19" ht="15">
      <c r="R779" s="74">
        <v>43135</v>
      </c>
      <c r="S779" s="77" t="s">
        <v>79</v>
      </c>
    </row>
    <row r="780" spans="18:19" ht="15">
      <c r="R780" s="74">
        <v>43136</v>
      </c>
      <c r="S780" s="75" t="s">
        <v>78</v>
      </c>
    </row>
    <row r="781" spans="18:19" ht="15">
      <c r="R781" s="74">
        <v>43137</v>
      </c>
      <c r="S781" s="75" t="s">
        <v>78</v>
      </c>
    </row>
    <row r="782" spans="18:19" ht="15">
      <c r="R782" s="74">
        <v>43138</v>
      </c>
      <c r="S782" s="75" t="s">
        <v>78</v>
      </c>
    </row>
    <row r="783" spans="18:19" ht="15">
      <c r="R783" s="74">
        <v>43139</v>
      </c>
      <c r="S783" s="75" t="s">
        <v>78</v>
      </c>
    </row>
    <row r="784" spans="18:19" ht="15">
      <c r="R784" s="74">
        <v>43140</v>
      </c>
      <c r="S784" s="76" t="s">
        <v>81</v>
      </c>
    </row>
    <row r="785" spans="18:19" ht="15">
      <c r="R785" s="74">
        <v>43141</v>
      </c>
      <c r="S785" s="77" t="s">
        <v>79</v>
      </c>
    </row>
    <row r="786" spans="18:19" ht="15">
      <c r="R786" s="74">
        <v>43142</v>
      </c>
      <c r="S786" s="77" t="s">
        <v>79</v>
      </c>
    </row>
    <row r="787" spans="18:19" ht="15">
      <c r="R787" s="74">
        <v>43143</v>
      </c>
      <c r="S787" s="75" t="s">
        <v>78</v>
      </c>
    </row>
    <row r="788" spans="18:19" ht="15">
      <c r="R788" s="74">
        <v>43144</v>
      </c>
      <c r="S788" s="75" t="s">
        <v>78</v>
      </c>
    </row>
    <row r="789" spans="18:19" ht="15">
      <c r="R789" s="74">
        <v>43145</v>
      </c>
      <c r="S789" s="75" t="s">
        <v>78</v>
      </c>
    </row>
    <row r="790" spans="18:19" ht="15">
      <c r="R790" s="74">
        <v>43146</v>
      </c>
      <c r="S790" s="75" t="s">
        <v>78</v>
      </c>
    </row>
    <row r="791" spans="18:19" ht="15">
      <c r="R791" s="74">
        <v>43147</v>
      </c>
      <c r="S791" s="76" t="s">
        <v>81</v>
      </c>
    </row>
    <row r="792" spans="18:19" ht="15">
      <c r="R792" s="74">
        <v>43148</v>
      </c>
      <c r="S792" s="77" t="s">
        <v>79</v>
      </c>
    </row>
    <row r="793" spans="18:19" ht="15">
      <c r="R793" s="74">
        <v>43149</v>
      </c>
      <c r="S793" s="77" t="s">
        <v>79</v>
      </c>
    </row>
    <row r="794" spans="18:19" ht="15">
      <c r="R794" s="74">
        <v>43150</v>
      </c>
      <c r="S794" s="75" t="s">
        <v>78</v>
      </c>
    </row>
    <row r="795" spans="18:19" ht="15">
      <c r="R795" s="74">
        <v>43151</v>
      </c>
      <c r="S795" s="75" t="s">
        <v>78</v>
      </c>
    </row>
    <row r="796" spans="18:19" ht="15">
      <c r="R796" s="74">
        <v>43152</v>
      </c>
      <c r="S796" s="75" t="s">
        <v>78</v>
      </c>
    </row>
    <row r="797" spans="18:19" ht="15">
      <c r="R797" s="74">
        <v>43153</v>
      </c>
      <c r="S797" s="75" t="s">
        <v>78</v>
      </c>
    </row>
    <row r="798" spans="18:19" ht="15">
      <c r="R798" s="74">
        <v>43154</v>
      </c>
      <c r="S798" s="76" t="s">
        <v>81</v>
      </c>
    </row>
    <row r="799" spans="18:19" ht="15">
      <c r="R799" s="74">
        <v>43155</v>
      </c>
      <c r="S799" s="77" t="s">
        <v>79</v>
      </c>
    </row>
    <row r="800" spans="18:19" ht="15">
      <c r="R800" s="74">
        <v>43156</v>
      </c>
      <c r="S800" s="77" t="s">
        <v>79</v>
      </c>
    </row>
    <row r="801" spans="18:19" ht="15">
      <c r="R801" s="74">
        <v>43157</v>
      </c>
      <c r="S801" s="75" t="s">
        <v>78</v>
      </c>
    </row>
    <row r="802" spans="18:19" ht="15">
      <c r="R802" s="74">
        <v>43158</v>
      </c>
      <c r="S802" s="75" t="s">
        <v>78</v>
      </c>
    </row>
    <row r="803" spans="18:19" ht="15">
      <c r="R803" s="74">
        <v>43159</v>
      </c>
      <c r="S803" s="75" t="s">
        <v>78</v>
      </c>
    </row>
    <row r="804" spans="18:19" ht="15">
      <c r="R804" s="74">
        <v>43160</v>
      </c>
      <c r="S804" s="75" t="s">
        <v>78</v>
      </c>
    </row>
    <row r="805" spans="18:19" ht="15">
      <c r="R805" s="74">
        <v>43161</v>
      </c>
      <c r="S805" s="76" t="s">
        <v>81</v>
      </c>
    </row>
    <row r="806" spans="18:19" ht="15">
      <c r="R806" s="74">
        <v>43162</v>
      </c>
      <c r="S806" s="77" t="s">
        <v>79</v>
      </c>
    </row>
    <row r="807" spans="18:19" ht="15">
      <c r="R807" s="74">
        <v>43163</v>
      </c>
      <c r="S807" s="77" t="s">
        <v>79</v>
      </c>
    </row>
    <row r="808" spans="18:19" ht="15">
      <c r="R808" s="74">
        <v>43164</v>
      </c>
      <c r="S808" s="75" t="s">
        <v>78</v>
      </c>
    </row>
    <row r="809" spans="18:19" ht="15">
      <c r="R809" s="74">
        <v>43165</v>
      </c>
      <c r="S809" s="75" t="s">
        <v>78</v>
      </c>
    </row>
    <row r="810" spans="18:19" ht="15">
      <c r="R810" s="74">
        <v>43166</v>
      </c>
      <c r="S810" s="75" t="s">
        <v>78</v>
      </c>
    </row>
    <row r="811" spans="18:19" ht="15">
      <c r="R811" s="74">
        <v>43167</v>
      </c>
      <c r="S811" s="75" t="s">
        <v>78</v>
      </c>
    </row>
    <row r="812" spans="18:19" ht="15">
      <c r="R812" s="74">
        <v>43168</v>
      </c>
      <c r="S812" s="76" t="s">
        <v>81</v>
      </c>
    </row>
    <row r="813" spans="18:19" ht="15">
      <c r="R813" s="74">
        <v>43169</v>
      </c>
      <c r="S813" s="77" t="s">
        <v>79</v>
      </c>
    </row>
    <row r="814" spans="18:19" ht="15">
      <c r="R814" s="74">
        <v>43170</v>
      </c>
      <c r="S814" s="77" t="s">
        <v>79</v>
      </c>
    </row>
    <row r="815" spans="18:19" ht="15">
      <c r="R815" s="74">
        <v>43171</v>
      </c>
      <c r="S815" s="75" t="s">
        <v>78</v>
      </c>
    </row>
    <row r="816" spans="18:19" ht="15">
      <c r="R816" s="74">
        <v>43172</v>
      </c>
      <c r="S816" s="75" t="s">
        <v>78</v>
      </c>
    </row>
    <row r="817" spans="18:19" ht="15">
      <c r="R817" s="74">
        <v>43173</v>
      </c>
      <c r="S817" s="75" t="s">
        <v>78</v>
      </c>
    </row>
    <row r="818" spans="18:19" ht="15">
      <c r="R818" s="74">
        <v>43174</v>
      </c>
      <c r="S818" s="75" t="s">
        <v>78</v>
      </c>
    </row>
    <row r="819" spans="18:19" ht="15">
      <c r="R819" s="74">
        <v>43175</v>
      </c>
      <c r="S819" s="76" t="s">
        <v>81</v>
      </c>
    </row>
    <row r="820" spans="18:19" ht="15">
      <c r="R820" s="74">
        <v>43176</v>
      </c>
      <c r="S820" s="77" t="s">
        <v>79</v>
      </c>
    </row>
    <row r="821" spans="18:19" ht="15">
      <c r="R821" s="74">
        <v>43177</v>
      </c>
      <c r="S821" s="77" t="s">
        <v>79</v>
      </c>
    </row>
    <row r="822" spans="18:19" ht="15">
      <c r="R822" s="74">
        <v>43178</v>
      </c>
      <c r="S822" s="75" t="s">
        <v>78</v>
      </c>
    </row>
    <row r="823" spans="18:19" ht="15">
      <c r="R823" s="74">
        <v>43179</v>
      </c>
      <c r="S823" s="75" t="s">
        <v>78</v>
      </c>
    </row>
    <row r="824" spans="18:19" ht="15">
      <c r="R824" s="74">
        <v>43180</v>
      </c>
      <c r="S824" s="75" t="s">
        <v>78</v>
      </c>
    </row>
    <row r="825" spans="18:19" ht="15">
      <c r="R825" s="74">
        <v>43181</v>
      </c>
      <c r="S825" s="75" t="s">
        <v>78</v>
      </c>
    </row>
    <row r="826" spans="18:19" ht="15">
      <c r="R826" s="74">
        <v>43182</v>
      </c>
      <c r="S826" s="76" t="s">
        <v>81</v>
      </c>
    </row>
    <row r="827" spans="18:19" ht="15">
      <c r="R827" s="74">
        <v>43183</v>
      </c>
      <c r="S827" s="77" t="s">
        <v>79</v>
      </c>
    </row>
    <row r="828" spans="18:19" ht="15">
      <c r="R828" s="74">
        <v>43184</v>
      </c>
      <c r="S828" s="77" t="s">
        <v>79</v>
      </c>
    </row>
    <row r="829" spans="18:19" ht="15">
      <c r="R829" s="74">
        <v>43185</v>
      </c>
      <c r="S829" s="75" t="s">
        <v>78</v>
      </c>
    </row>
    <row r="830" spans="18:19" ht="15">
      <c r="R830" s="74">
        <v>43186</v>
      </c>
      <c r="S830" s="75" t="s">
        <v>78</v>
      </c>
    </row>
    <row r="831" spans="18:19" ht="15">
      <c r="R831" s="74">
        <v>43187</v>
      </c>
      <c r="S831" s="75" t="s">
        <v>78</v>
      </c>
    </row>
    <row r="832" spans="18:19" ht="15">
      <c r="R832" s="74">
        <v>43188</v>
      </c>
      <c r="S832" s="75" t="s">
        <v>78</v>
      </c>
    </row>
    <row r="833" spans="18:19" ht="15">
      <c r="R833" s="74">
        <v>43189</v>
      </c>
      <c r="S833" s="76" t="s">
        <v>81</v>
      </c>
    </row>
    <row r="834" spans="18:19" ht="15">
      <c r="R834" s="74">
        <v>43190</v>
      </c>
      <c r="S834" s="77" t="s">
        <v>79</v>
      </c>
    </row>
    <row r="835" spans="18:19" ht="15">
      <c r="R835" s="74">
        <v>43191</v>
      </c>
      <c r="S835" s="77" t="s">
        <v>79</v>
      </c>
    </row>
    <row r="836" spans="18:19" ht="15">
      <c r="R836" s="74">
        <v>43192</v>
      </c>
      <c r="S836" s="75" t="s">
        <v>78</v>
      </c>
    </row>
    <row r="837" spans="18:19" ht="15">
      <c r="R837" s="74">
        <v>43193</v>
      </c>
      <c r="S837" s="75" t="s">
        <v>78</v>
      </c>
    </row>
    <row r="838" spans="18:19" ht="15">
      <c r="R838" s="74">
        <v>43194</v>
      </c>
      <c r="S838" s="75" t="s">
        <v>78</v>
      </c>
    </row>
    <row r="839" spans="18:19" ht="15">
      <c r="R839" s="74">
        <v>43195</v>
      </c>
      <c r="S839" s="75" t="s">
        <v>78</v>
      </c>
    </row>
    <row r="840" spans="18:19" ht="15">
      <c r="R840" s="74">
        <v>43196</v>
      </c>
      <c r="S840" s="76" t="s">
        <v>81</v>
      </c>
    </row>
    <row r="841" spans="18:19" ht="15">
      <c r="R841" s="74">
        <v>43197</v>
      </c>
      <c r="S841" s="77" t="s">
        <v>79</v>
      </c>
    </row>
    <row r="842" spans="18:19" ht="15">
      <c r="R842" s="74">
        <v>43198</v>
      </c>
      <c r="S842" s="77" t="s">
        <v>79</v>
      </c>
    </row>
    <row r="843" spans="18:19" ht="15">
      <c r="R843" s="74">
        <v>43199</v>
      </c>
      <c r="S843" s="75" t="s">
        <v>78</v>
      </c>
    </row>
    <row r="844" spans="18:19" ht="15">
      <c r="R844" s="74">
        <v>43200</v>
      </c>
      <c r="S844" s="75" t="s">
        <v>78</v>
      </c>
    </row>
    <row r="845" spans="18:19" ht="15">
      <c r="R845" s="74">
        <v>43201</v>
      </c>
      <c r="S845" s="75" t="s">
        <v>78</v>
      </c>
    </row>
    <row r="846" spans="18:19" ht="15">
      <c r="R846" s="74">
        <v>43202</v>
      </c>
      <c r="S846" s="75" t="s">
        <v>78</v>
      </c>
    </row>
    <row r="847" spans="18:19" ht="15">
      <c r="R847" s="74">
        <v>43203</v>
      </c>
      <c r="S847" s="76" t="s">
        <v>81</v>
      </c>
    </row>
    <row r="848" spans="18:19" ht="15">
      <c r="R848" s="74">
        <v>43204</v>
      </c>
      <c r="S848" s="77" t="s">
        <v>79</v>
      </c>
    </row>
    <row r="849" spans="18:19" ht="15">
      <c r="R849" s="74">
        <v>43205</v>
      </c>
      <c r="S849" s="77" t="s">
        <v>79</v>
      </c>
    </row>
    <row r="850" spans="18:19" ht="15">
      <c r="R850" s="74">
        <v>43206</v>
      </c>
      <c r="S850" s="75" t="s">
        <v>78</v>
      </c>
    </row>
    <row r="851" spans="18:19" ht="15">
      <c r="R851" s="74">
        <v>43207</v>
      </c>
      <c r="S851" s="75" t="s">
        <v>78</v>
      </c>
    </row>
    <row r="852" spans="18:19" ht="15">
      <c r="R852" s="74">
        <v>43208</v>
      </c>
      <c r="S852" s="75" t="s">
        <v>78</v>
      </c>
    </row>
    <row r="853" spans="18:19" ht="15">
      <c r="R853" s="74">
        <v>43209</v>
      </c>
      <c r="S853" s="75" t="s">
        <v>78</v>
      </c>
    </row>
    <row r="854" spans="18:19" ht="15">
      <c r="R854" s="74">
        <v>43210</v>
      </c>
      <c r="S854" s="76" t="s">
        <v>81</v>
      </c>
    </row>
    <row r="855" spans="18:19" ht="15">
      <c r="R855" s="74">
        <v>43211</v>
      </c>
      <c r="S855" s="77" t="s">
        <v>79</v>
      </c>
    </row>
    <row r="856" spans="18:19" ht="15">
      <c r="R856" s="74">
        <v>43212</v>
      </c>
      <c r="S856" s="77" t="s">
        <v>79</v>
      </c>
    </row>
    <row r="857" spans="18:19" ht="15">
      <c r="R857" s="74">
        <v>43213</v>
      </c>
      <c r="S857" s="75" t="s">
        <v>78</v>
      </c>
    </row>
    <row r="858" spans="18:19" ht="15">
      <c r="R858" s="74">
        <v>43214</v>
      </c>
      <c r="S858" s="75" t="s">
        <v>78</v>
      </c>
    </row>
    <row r="859" spans="18:19" ht="15">
      <c r="R859" s="74">
        <v>43215</v>
      </c>
      <c r="S859" s="75" t="s">
        <v>78</v>
      </c>
    </row>
    <row r="860" spans="18:19" ht="15">
      <c r="R860" s="74">
        <v>43216</v>
      </c>
      <c r="S860" s="75" t="s">
        <v>78</v>
      </c>
    </row>
    <row r="861" spans="18:19" ht="15">
      <c r="R861" s="74">
        <v>43217</v>
      </c>
      <c r="S861" s="76" t="s">
        <v>81</v>
      </c>
    </row>
    <row r="862" spans="18:19" ht="15">
      <c r="R862" s="74">
        <v>43218</v>
      </c>
      <c r="S862" s="77" t="s">
        <v>79</v>
      </c>
    </row>
    <row r="863" spans="18:19" ht="15">
      <c r="R863" s="74">
        <v>43219</v>
      </c>
      <c r="S863" s="77" t="s">
        <v>79</v>
      </c>
    </row>
    <row r="864" spans="18:19" ht="15">
      <c r="R864" s="74">
        <v>43220</v>
      </c>
      <c r="S864" s="75" t="s">
        <v>78</v>
      </c>
    </row>
    <row r="865" spans="18:19" ht="15">
      <c r="R865" s="74">
        <v>43221</v>
      </c>
      <c r="S865" s="75" t="s">
        <v>78</v>
      </c>
    </row>
    <row r="866" spans="18:19" ht="15">
      <c r="R866" s="74">
        <v>43222</v>
      </c>
      <c r="S866" s="75" t="s">
        <v>78</v>
      </c>
    </row>
    <row r="867" spans="18:19" ht="15">
      <c r="R867" s="74">
        <v>43223</v>
      </c>
      <c r="S867" s="75" t="s">
        <v>78</v>
      </c>
    </row>
    <row r="868" spans="18:19" ht="15">
      <c r="R868" s="74">
        <v>43224</v>
      </c>
      <c r="S868" s="76" t="s">
        <v>81</v>
      </c>
    </row>
    <row r="869" spans="18:19" ht="15">
      <c r="R869" s="74">
        <v>43225</v>
      </c>
      <c r="S869" s="77" t="s">
        <v>79</v>
      </c>
    </row>
    <row r="870" spans="18:19" ht="15">
      <c r="R870" s="74">
        <v>43226</v>
      </c>
      <c r="S870" s="77" t="s">
        <v>79</v>
      </c>
    </row>
    <row r="871" spans="18:19" ht="15">
      <c r="R871" s="74">
        <v>43227</v>
      </c>
      <c r="S871" s="75" t="s">
        <v>78</v>
      </c>
    </row>
    <row r="872" spans="18:19" ht="15">
      <c r="R872" s="74">
        <v>43228</v>
      </c>
      <c r="S872" s="75" t="s">
        <v>78</v>
      </c>
    </row>
    <row r="873" spans="18:19" ht="15">
      <c r="R873" s="74">
        <v>43229</v>
      </c>
      <c r="S873" s="75" t="s">
        <v>78</v>
      </c>
    </row>
    <row r="874" spans="18:19" ht="15">
      <c r="R874" s="74">
        <v>43230</v>
      </c>
      <c r="S874" s="75" t="s">
        <v>78</v>
      </c>
    </row>
    <row r="875" spans="18:19" ht="15">
      <c r="R875" s="74">
        <v>43231</v>
      </c>
      <c r="S875" s="76" t="s">
        <v>81</v>
      </c>
    </row>
    <row r="876" spans="18:19" ht="15">
      <c r="R876" s="74">
        <v>43232</v>
      </c>
      <c r="S876" s="77" t="s">
        <v>79</v>
      </c>
    </row>
    <row r="877" spans="18:19" ht="15">
      <c r="R877" s="74">
        <v>43233</v>
      </c>
      <c r="S877" s="77" t="s">
        <v>79</v>
      </c>
    </row>
    <row r="878" spans="18:19" ht="15">
      <c r="R878" s="74">
        <v>43234</v>
      </c>
      <c r="S878" s="75" t="s">
        <v>78</v>
      </c>
    </row>
    <row r="879" spans="18:19" ht="15">
      <c r="R879" s="74">
        <v>43235</v>
      </c>
      <c r="S879" s="75" t="s">
        <v>78</v>
      </c>
    </row>
    <row r="880" spans="18:19" ht="15">
      <c r="R880" s="74">
        <v>43236</v>
      </c>
      <c r="S880" s="75" t="s">
        <v>78</v>
      </c>
    </row>
    <row r="881" spans="18:19" ht="15">
      <c r="R881" s="74">
        <v>43237</v>
      </c>
      <c r="S881" s="75" t="s">
        <v>78</v>
      </c>
    </row>
    <row r="882" spans="18:19" ht="15">
      <c r="R882" s="74">
        <v>43238</v>
      </c>
      <c r="S882" s="76" t="s">
        <v>81</v>
      </c>
    </row>
    <row r="883" spans="18:19" ht="15">
      <c r="R883" s="74">
        <v>43239</v>
      </c>
      <c r="S883" s="77" t="s">
        <v>79</v>
      </c>
    </row>
    <row r="884" spans="18:19" ht="15">
      <c r="R884" s="74">
        <v>43240</v>
      </c>
      <c r="S884" s="77" t="s">
        <v>79</v>
      </c>
    </row>
    <row r="885" spans="18:19" ht="15">
      <c r="R885" s="74">
        <v>43241</v>
      </c>
      <c r="S885" s="75" t="s">
        <v>78</v>
      </c>
    </row>
    <row r="886" spans="18:19" ht="15">
      <c r="R886" s="74">
        <v>43242</v>
      </c>
      <c r="S886" s="75" t="s">
        <v>78</v>
      </c>
    </row>
    <row r="887" spans="18:19" ht="15">
      <c r="R887" s="74">
        <v>43243</v>
      </c>
      <c r="S887" s="75" t="s">
        <v>78</v>
      </c>
    </row>
    <row r="888" spans="18:19" ht="15">
      <c r="R888" s="74">
        <v>43244</v>
      </c>
      <c r="S888" s="75" t="s">
        <v>78</v>
      </c>
    </row>
    <row r="889" spans="18:19" ht="15">
      <c r="R889" s="74">
        <v>43245</v>
      </c>
      <c r="S889" s="76" t="s">
        <v>81</v>
      </c>
    </row>
    <row r="890" spans="18:19" ht="15">
      <c r="R890" s="74">
        <v>43246</v>
      </c>
      <c r="S890" s="77" t="s">
        <v>79</v>
      </c>
    </row>
    <row r="891" spans="18:19" ht="15">
      <c r="R891" s="74">
        <v>43247</v>
      </c>
      <c r="S891" s="77" t="s">
        <v>79</v>
      </c>
    </row>
    <row r="892" spans="18:19" ht="15">
      <c r="R892" s="74">
        <v>43248</v>
      </c>
      <c r="S892" s="75" t="s">
        <v>78</v>
      </c>
    </row>
    <row r="893" spans="18:19" ht="15">
      <c r="R893" s="74">
        <v>43249</v>
      </c>
      <c r="S893" s="75" t="s">
        <v>78</v>
      </c>
    </row>
    <row r="894" spans="18:19" ht="15">
      <c r="R894" s="74">
        <v>43250</v>
      </c>
      <c r="S894" s="75" t="s">
        <v>78</v>
      </c>
    </row>
    <row r="895" spans="18:19" ht="15">
      <c r="R895" s="74">
        <v>43251</v>
      </c>
      <c r="S895" s="75" t="s">
        <v>78</v>
      </c>
    </row>
    <row r="896" spans="18:19" ht="15">
      <c r="R896" s="74">
        <v>43252</v>
      </c>
      <c r="S896" s="76" t="s">
        <v>81</v>
      </c>
    </row>
    <row r="897" spans="18:19" ht="15">
      <c r="R897" s="74">
        <v>43253</v>
      </c>
      <c r="S897" s="77" t="s">
        <v>79</v>
      </c>
    </row>
    <row r="898" spans="18:19" ht="15">
      <c r="R898" s="74">
        <v>43254</v>
      </c>
      <c r="S898" s="77" t="s">
        <v>79</v>
      </c>
    </row>
    <row r="899" spans="18:19" ht="15">
      <c r="R899" s="74">
        <v>43255</v>
      </c>
      <c r="S899" s="75" t="s">
        <v>78</v>
      </c>
    </row>
    <row r="900" spans="18:19" ht="15">
      <c r="R900" s="74">
        <v>43256</v>
      </c>
      <c r="S900" s="75" t="s">
        <v>78</v>
      </c>
    </row>
    <row r="901" spans="18:19" ht="15">
      <c r="R901" s="74">
        <v>43257</v>
      </c>
      <c r="S901" s="75" t="s">
        <v>78</v>
      </c>
    </row>
    <row r="902" spans="18:19" ht="15">
      <c r="R902" s="74">
        <v>43258</v>
      </c>
      <c r="S902" s="75" t="s">
        <v>78</v>
      </c>
    </row>
    <row r="903" spans="18:19" ht="15">
      <c r="R903" s="74">
        <v>43259</v>
      </c>
      <c r="S903" s="76" t="s">
        <v>81</v>
      </c>
    </row>
    <row r="904" spans="18:19" ht="15">
      <c r="R904" s="74">
        <v>43260</v>
      </c>
      <c r="S904" s="77" t="s">
        <v>79</v>
      </c>
    </row>
    <row r="905" spans="18:19" ht="15">
      <c r="R905" s="74">
        <v>43261</v>
      </c>
      <c r="S905" s="77" t="s">
        <v>79</v>
      </c>
    </row>
    <row r="906" spans="18:19" ht="15">
      <c r="R906" s="74">
        <v>43262</v>
      </c>
      <c r="S906" s="75" t="s">
        <v>78</v>
      </c>
    </row>
    <row r="907" spans="18:19" ht="15">
      <c r="R907" s="74">
        <v>43263</v>
      </c>
      <c r="S907" s="75" t="s">
        <v>78</v>
      </c>
    </row>
    <row r="908" spans="18:19" ht="15">
      <c r="R908" s="74">
        <v>43264</v>
      </c>
      <c r="S908" s="75" t="s">
        <v>78</v>
      </c>
    </row>
    <row r="909" spans="18:19" ht="15">
      <c r="R909" s="74">
        <v>43265</v>
      </c>
      <c r="S909" s="75" t="s">
        <v>78</v>
      </c>
    </row>
    <row r="910" spans="18:19" ht="15">
      <c r="R910" s="74">
        <v>43266</v>
      </c>
      <c r="S910" s="76" t="s">
        <v>81</v>
      </c>
    </row>
    <row r="911" spans="18:19" ht="15">
      <c r="R911" s="74">
        <v>43267</v>
      </c>
      <c r="S911" s="77" t="s">
        <v>79</v>
      </c>
    </row>
    <row r="912" spans="18:19" ht="15">
      <c r="R912" s="74">
        <v>43268</v>
      </c>
      <c r="S912" s="77" t="s">
        <v>79</v>
      </c>
    </row>
    <row r="913" spans="18:19" ht="15">
      <c r="R913" s="74">
        <v>43269</v>
      </c>
      <c r="S913" s="75" t="s">
        <v>78</v>
      </c>
    </row>
    <row r="914" spans="18:19" ht="15">
      <c r="R914" s="74">
        <v>43270</v>
      </c>
      <c r="S914" s="75" t="s">
        <v>78</v>
      </c>
    </row>
    <row r="915" spans="18:19" ht="15">
      <c r="R915" s="74">
        <v>43271</v>
      </c>
      <c r="S915" s="75" t="s">
        <v>78</v>
      </c>
    </row>
    <row r="916" spans="18:19" ht="15">
      <c r="R916" s="74">
        <v>43272</v>
      </c>
      <c r="S916" s="75" t="s">
        <v>78</v>
      </c>
    </row>
    <row r="917" spans="18:19" ht="15">
      <c r="R917" s="74">
        <v>43273</v>
      </c>
      <c r="S917" s="76" t="s">
        <v>81</v>
      </c>
    </row>
    <row r="918" spans="18:19" ht="15">
      <c r="R918" s="74">
        <v>43274</v>
      </c>
      <c r="S918" s="77" t="s">
        <v>79</v>
      </c>
    </row>
    <row r="919" spans="18:19" ht="15">
      <c r="R919" s="74">
        <v>43275</v>
      </c>
      <c r="S919" s="77" t="s">
        <v>79</v>
      </c>
    </row>
    <row r="920" spans="18:19" ht="15">
      <c r="R920" s="74">
        <v>43276</v>
      </c>
      <c r="S920" s="75" t="s">
        <v>78</v>
      </c>
    </row>
    <row r="921" spans="18:19" ht="15">
      <c r="R921" s="74">
        <v>43277</v>
      </c>
      <c r="S921" s="75" t="s">
        <v>78</v>
      </c>
    </row>
    <row r="922" spans="18:19" ht="15">
      <c r="R922" s="74">
        <v>43278</v>
      </c>
      <c r="S922" s="75" t="s">
        <v>78</v>
      </c>
    </row>
    <row r="923" spans="18:19" ht="15">
      <c r="R923" s="74">
        <v>43279</v>
      </c>
      <c r="S923" s="75" t="s">
        <v>78</v>
      </c>
    </row>
    <row r="924" spans="18:19" ht="15">
      <c r="R924" s="74">
        <v>43280</v>
      </c>
      <c r="S924" s="76" t="s">
        <v>81</v>
      </c>
    </row>
    <row r="925" spans="18:19" ht="15">
      <c r="R925" s="74">
        <v>43281</v>
      </c>
      <c r="S925" s="77" t="s">
        <v>79</v>
      </c>
    </row>
    <row r="926" spans="18:19" ht="15">
      <c r="R926" s="74">
        <v>43282</v>
      </c>
      <c r="S926" s="77" t="s">
        <v>79</v>
      </c>
    </row>
    <row r="927" spans="18:19" ht="15">
      <c r="R927" s="74">
        <v>43283</v>
      </c>
      <c r="S927" s="75" t="s">
        <v>78</v>
      </c>
    </row>
    <row r="928" spans="18:19" ht="15">
      <c r="R928" s="74">
        <v>43284</v>
      </c>
      <c r="S928" s="75" t="s">
        <v>78</v>
      </c>
    </row>
    <row r="929" spans="18:19" ht="15">
      <c r="R929" s="74">
        <v>43285</v>
      </c>
      <c r="S929" s="75" t="s">
        <v>78</v>
      </c>
    </row>
    <row r="930" spans="18:19" ht="15">
      <c r="R930" s="74">
        <v>43286</v>
      </c>
      <c r="S930" s="75" t="s">
        <v>78</v>
      </c>
    </row>
    <row r="931" spans="18:19" ht="15">
      <c r="R931" s="74">
        <v>43287</v>
      </c>
      <c r="S931" s="76" t="s">
        <v>81</v>
      </c>
    </row>
    <row r="932" spans="18:19" ht="15">
      <c r="R932" s="74">
        <v>43288</v>
      </c>
      <c r="S932" s="77" t="s">
        <v>79</v>
      </c>
    </row>
    <row r="933" spans="18:19" ht="15">
      <c r="R933" s="74">
        <v>43289</v>
      </c>
      <c r="S933" s="77" t="s">
        <v>79</v>
      </c>
    </row>
    <row r="934" spans="18:19" ht="15">
      <c r="R934" s="74">
        <v>43290</v>
      </c>
      <c r="S934" s="75" t="s">
        <v>78</v>
      </c>
    </row>
    <row r="935" spans="18:19" ht="15">
      <c r="R935" s="74">
        <v>43291</v>
      </c>
      <c r="S935" s="75" t="s">
        <v>78</v>
      </c>
    </row>
    <row r="936" spans="18:19" ht="15">
      <c r="R936" s="74">
        <v>43292</v>
      </c>
      <c r="S936" s="75" t="s">
        <v>78</v>
      </c>
    </row>
    <row r="937" spans="18:19" ht="15">
      <c r="R937" s="74">
        <v>43293</v>
      </c>
      <c r="S937" s="75" t="s">
        <v>78</v>
      </c>
    </row>
    <row r="938" spans="18:19" ht="15">
      <c r="R938" s="74">
        <v>43294</v>
      </c>
      <c r="S938" s="76" t="s">
        <v>81</v>
      </c>
    </row>
    <row r="939" spans="18:19" ht="15">
      <c r="R939" s="74">
        <v>43295</v>
      </c>
      <c r="S939" s="77" t="s">
        <v>79</v>
      </c>
    </row>
    <row r="940" spans="18:19" ht="15">
      <c r="R940" s="74">
        <v>43296</v>
      </c>
      <c r="S940" s="77" t="s">
        <v>79</v>
      </c>
    </row>
    <row r="941" spans="18:19" ht="15">
      <c r="R941" s="74">
        <v>43297</v>
      </c>
      <c r="S941" s="75" t="s">
        <v>78</v>
      </c>
    </row>
    <row r="942" spans="18:19" ht="15">
      <c r="R942" s="74">
        <v>43298</v>
      </c>
      <c r="S942" s="75" t="s">
        <v>78</v>
      </c>
    </row>
    <row r="943" spans="18:19" ht="15">
      <c r="R943" s="74">
        <v>43299</v>
      </c>
      <c r="S943" s="75" t="s">
        <v>78</v>
      </c>
    </row>
    <row r="944" spans="18:19" ht="15">
      <c r="R944" s="74">
        <v>43300</v>
      </c>
      <c r="S944" s="75" t="s">
        <v>78</v>
      </c>
    </row>
    <row r="945" spans="18:19" ht="15">
      <c r="R945" s="74">
        <v>43301</v>
      </c>
      <c r="S945" s="76" t="s">
        <v>81</v>
      </c>
    </row>
    <row r="946" spans="18:19" ht="15">
      <c r="R946" s="74">
        <v>43302</v>
      </c>
      <c r="S946" s="77" t="s">
        <v>79</v>
      </c>
    </row>
    <row r="947" spans="18:19" ht="15">
      <c r="R947" s="74">
        <v>43303</v>
      </c>
      <c r="S947" s="77" t="s">
        <v>79</v>
      </c>
    </row>
    <row r="948" spans="18:19" ht="15">
      <c r="R948" s="74">
        <v>43304</v>
      </c>
      <c r="S948" s="75" t="s">
        <v>78</v>
      </c>
    </row>
    <row r="949" spans="18:19" ht="15">
      <c r="R949" s="74">
        <v>43305</v>
      </c>
      <c r="S949" s="75" t="s">
        <v>78</v>
      </c>
    </row>
    <row r="950" spans="18:19" ht="15">
      <c r="R950" s="74">
        <v>43306</v>
      </c>
      <c r="S950" s="75" t="s">
        <v>78</v>
      </c>
    </row>
    <row r="951" spans="18:19" ht="15">
      <c r="R951" s="74">
        <v>43307</v>
      </c>
      <c r="S951" s="75" t="s">
        <v>78</v>
      </c>
    </row>
    <row r="952" spans="18:19" ht="15">
      <c r="R952" s="74">
        <v>43308</v>
      </c>
      <c r="S952" s="76" t="s">
        <v>81</v>
      </c>
    </row>
    <row r="953" spans="18:19" ht="15">
      <c r="R953" s="74">
        <v>43309</v>
      </c>
      <c r="S953" s="77" t="s">
        <v>79</v>
      </c>
    </row>
    <row r="954" spans="18:19" ht="15">
      <c r="R954" s="74">
        <v>43310</v>
      </c>
      <c r="S954" s="77" t="s">
        <v>79</v>
      </c>
    </row>
    <row r="955" spans="18:19" ht="15">
      <c r="R955" s="74">
        <v>43311</v>
      </c>
      <c r="S955" s="75" t="s">
        <v>78</v>
      </c>
    </row>
    <row r="956" spans="18:19" ht="15">
      <c r="R956" s="74">
        <v>43312</v>
      </c>
      <c r="S956" s="75" t="s">
        <v>78</v>
      </c>
    </row>
    <row r="957" spans="18:19" ht="15">
      <c r="R957" s="74">
        <v>43313</v>
      </c>
      <c r="S957" s="75" t="s">
        <v>78</v>
      </c>
    </row>
    <row r="958" spans="18:19" ht="15">
      <c r="R958" s="74">
        <v>43314</v>
      </c>
      <c r="S958" s="75" t="s">
        <v>78</v>
      </c>
    </row>
    <row r="959" spans="18:19" ht="15">
      <c r="R959" s="74">
        <v>43315</v>
      </c>
      <c r="S959" s="76" t="s">
        <v>81</v>
      </c>
    </row>
    <row r="960" spans="18:19" ht="15">
      <c r="R960" s="74">
        <v>43316</v>
      </c>
      <c r="S960" s="77" t="s">
        <v>79</v>
      </c>
    </row>
    <row r="961" spans="18:19" ht="15">
      <c r="R961" s="74">
        <v>43317</v>
      </c>
      <c r="S961" s="77" t="s">
        <v>79</v>
      </c>
    </row>
    <row r="962" spans="18:19" ht="15">
      <c r="R962" s="74">
        <v>43318</v>
      </c>
      <c r="S962" s="75" t="s">
        <v>78</v>
      </c>
    </row>
    <row r="963" spans="18:19" ht="15">
      <c r="R963" s="74">
        <v>43319</v>
      </c>
      <c r="S963" s="75" t="s">
        <v>78</v>
      </c>
    </row>
    <row r="964" spans="18:19" ht="15">
      <c r="R964" s="74">
        <v>43320</v>
      </c>
      <c r="S964" s="75" t="s">
        <v>78</v>
      </c>
    </row>
    <row r="965" spans="18:19" ht="15">
      <c r="R965" s="74">
        <v>43321</v>
      </c>
      <c r="S965" s="75" t="s">
        <v>78</v>
      </c>
    </row>
    <row r="966" spans="18:19" ht="15">
      <c r="R966" s="74">
        <v>43322</v>
      </c>
      <c r="S966" s="76" t="s">
        <v>81</v>
      </c>
    </row>
    <row r="967" spans="18:19" ht="15">
      <c r="R967" s="74">
        <v>43323</v>
      </c>
      <c r="S967" s="77" t="s">
        <v>79</v>
      </c>
    </row>
    <row r="968" spans="18:19" ht="15">
      <c r="R968" s="74">
        <v>43324</v>
      </c>
      <c r="S968" s="77" t="s">
        <v>79</v>
      </c>
    </row>
    <row r="969" spans="18:19" ht="15">
      <c r="R969" s="74">
        <v>43325</v>
      </c>
      <c r="S969" s="75" t="s">
        <v>78</v>
      </c>
    </row>
    <row r="970" spans="18:19" ht="15">
      <c r="R970" s="74">
        <v>43326</v>
      </c>
      <c r="S970" s="75" t="s">
        <v>78</v>
      </c>
    </row>
    <row r="971" spans="18:19" ht="15">
      <c r="R971" s="74">
        <v>43327</v>
      </c>
      <c r="S971" s="75" t="s">
        <v>78</v>
      </c>
    </row>
    <row r="972" spans="18:19" ht="15">
      <c r="R972" s="74">
        <v>43328</v>
      </c>
      <c r="S972" s="75" t="s">
        <v>78</v>
      </c>
    </row>
    <row r="973" spans="18:19" ht="15">
      <c r="R973" s="74">
        <v>43329</v>
      </c>
      <c r="S973" s="76" t="s">
        <v>81</v>
      </c>
    </row>
    <row r="974" spans="18:19" ht="15">
      <c r="R974" s="74">
        <v>43330</v>
      </c>
      <c r="S974" s="77" t="s">
        <v>79</v>
      </c>
    </row>
    <row r="975" spans="18:19" ht="15">
      <c r="R975" s="74">
        <v>43331</v>
      </c>
      <c r="S975" s="77" t="s">
        <v>79</v>
      </c>
    </row>
    <row r="976" spans="18:19" ht="15">
      <c r="R976" s="74">
        <v>43332</v>
      </c>
      <c r="S976" s="75" t="s">
        <v>78</v>
      </c>
    </row>
    <row r="977" spans="18:19" ht="15">
      <c r="R977" s="74">
        <v>43333</v>
      </c>
      <c r="S977" s="75" t="s">
        <v>78</v>
      </c>
    </row>
    <row r="978" spans="18:19" ht="15">
      <c r="R978" s="74">
        <v>43334</v>
      </c>
      <c r="S978" s="75" t="s">
        <v>78</v>
      </c>
    </row>
    <row r="979" spans="18:19" ht="15">
      <c r="R979" s="74">
        <v>43335</v>
      </c>
      <c r="S979" s="75" t="s">
        <v>78</v>
      </c>
    </row>
    <row r="980" spans="18:19" ht="15">
      <c r="R980" s="74">
        <v>43336</v>
      </c>
      <c r="S980" s="76" t="s">
        <v>81</v>
      </c>
    </row>
    <row r="981" spans="18:19" ht="15">
      <c r="R981" s="74">
        <v>43337</v>
      </c>
      <c r="S981" s="77" t="s">
        <v>79</v>
      </c>
    </row>
    <row r="982" spans="18:19" ht="15">
      <c r="R982" s="74">
        <v>43338</v>
      </c>
      <c r="S982" s="77" t="s">
        <v>79</v>
      </c>
    </row>
    <row r="983" spans="18:19" ht="15">
      <c r="R983" s="74">
        <v>43339</v>
      </c>
      <c r="S983" s="75" t="s">
        <v>78</v>
      </c>
    </row>
    <row r="984" spans="18:19" ht="15">
      <c r="R984" s="74">
        <v>43340</v>
      </c>
      <c r="S984" s="75" t="s">
        <v>78</v>
      </c>
    </row>
    <row r="985" spans="18:19" ht="15">
      <c r="R985" s="74">
        <v>43341</v>
      </c>
      <c r="S985" s="75" t="s">
        <v>78</v>
      </c>
    </row>
    <row r="986" spans="18:19" ht="15">
      <c r="R986" s="74">
        <v>43342</v>
      </c>
      <c r="S986" s="75" t="s">
        <v>78</v>
      </c>
    </row>
    <row r="987" spans="18:19" ht="15">
      <c r="R987" s="74">
        <v>43343</v>
      </c>
      <c r="S987" s="76" t="s">
        <v>81</v>
      </c>
    </row>
    <row r="988" spans="18:19" ht="15">
      <c r="R988" s="74">
        <v>43344</v>
      </c>
      <c r="S988" s="77" t="s">
        <v>79</v>
      </c>
    </row>
    <row r="989" spans="18:19" ht="15">
      <c r="R989" s="74">
        <v>43345</v>
      </c>
      <c r="S989" s="77" t="s">
        <v>79</v>
      </c>
    </row>
    <row r="990" spans="18:19" ht="15">
      <c r="R990" s="74">
        <v>43346</v>
      </c>
      <c r="S990" s="75" t="s">
        <v>78</v>
      </c>
    </row>
    <row r="991" spans="18:19" ht="15">
      <c r="R991" s="74">
        <v>43347</v>
      </c>
      <c r="S991" s="75" t="s">
        <v>78</v>
      </c>
    </row>
    <row r="992" spans="18:19" ht="15">
      <c r="R992" s="74">
        <v>43348</v>
      </c>
      <c r="S992" s="75" t="s">
        <v>78</v>
      </c>
    </row>
    <row r="993" spans="18:19" ht="15">
      <c r="R993" s="74">
        <v>43349</v>
      </c>
      <c r="S993" s="75" t="s">
        <v>78</v>
      </c>
    </row>
    <row r="994" spans="18:19" ht="15">
      <c r="R994" s="74">
        <v>43350</v>
      </c>
      <c r="S994" s="76" t="s">
        <v>81</v>
      </c>
    </row>
    <row r="995" spans="18:19" ht="15">
      <c r="R995" s="74">
        <v>43351</v>
      </c>
      <c r="S995" s="77" t="s">
        <v>79</v>
      </c>
    </row>
    <row r="996" spans="18:19" ht="15">
      <c r="R996" s="74">
        <v>43352</v>
      </c>
      <c r="S996" s="77" t="s">
        <v>79</v>
      </c>
    </row>
    <row r="997" spans="18:19" ht="15">
      <c r="R997" s="74">
        <v>43353</v>
      </c>
      <c r="S997" s="75" t="s">
        <v>78</v>
      </c>
    </row>
    <row r="998" spans="18:19" ht="15">
      <c r="R998" s="74">
        <v>43354</v>
      </c>
      <c r="S998" s="75" t="s">
        <v>78</v>
      </c>
    </row>
    <row r="999" spans="18:19" ht="15">
      <c r="R999" s="74">
        <v>43355</v>
      </c>
      <c r="S999" s="75" t="s">
        <v>78</v>
      </c>
    </row>
    <row r="1000" spans="18:19" ht="15">
      <c r="R1000" s="74">
        <v>43356</v>
      </c>
      <c r="S1000" s="75" t="s">
        <v>78</v>
      </c>
    </row>
    <row r="1001" spans="18:19" ht="15">
      <c r="R1001" s="74">
        <v>43357</v>
      </c>
      <c r="S1001" s="76" t="s">
        <v>81</v>
      </c>
    </row>
    <row r="1002" spans="18:19" ht="15">
      <c r="R1002" s="74">
        <v>43358</v>
      </c>
      <c r="S1002" s="77" t="s">
        <v>79</v>
      </c>
    </row>
    <row r="1003" spans="18:19" ht="15">
      <c r="R1003" s="74">
        <v>43359</v>
      </c>
      <c r="S1003" s="77" t="s">
        <v>79</v>
      </c>
    </row>
    <row r="1004" spans="18:19" ht="15">
      <c r="R1004" s="74">
        <v>43360</v>
      </c>
      <c r="S1004" s="75" t="s">
        <v>78</v>
      </c>
    </row>
    <row r="1005" spans="18:19" ht="15">
      <c r="R1005" s="74">
        <v>43361</v>
      </c>
      <c r="S1005" s="75" t="s">
        <v>78</v>
      </c>
    </row>
    <row r="1006" spans="18:19" ht="15">
      <c r="R1006" s="74">
        <v>43362</v>
      </c>
      <c r="S1006" s="75" t="s">
        <v>78</v>
      </c>
    </row>
    <row r="1007" spans="18:19" ht="15">
      <c r="R1007" s="74">
        <v>43363</v>
      </c>
      <c r="S1007" s="75" t="s">
        <v>78</v>
      </c>
    </row>
    <row r="1008" spans="18:19" ht="15">
      <c r="R1008" s="74">
        <v>43364</v>
      </c>
      <c r="S1008" s="76" t="s">
        <v>81</v>
      </c>
    </row>
    <row r="1009" spans="18:19" ht="15">
      <c r="R1009" s="74">
        <v>43365</v>
      </c>
      <c r="S1009" s="77" t="s">
        <v>79</v>
      </c>
    </row>
    <row r="1010" spans="18:19" ht="15">
      <c r="R1010" s="74">
        <v>43366</v>
      </c>
      <c r="S1010" s="77" t="s">
        <v>79</v>
      </c>
    </row>
    <row r="1011" spans="18:19" ht="15">
      <c r="R1011" s="74">
        <v>43367</v>
      </c>
      <c r="S1011" s="75" t="s">
        <v>78</v>
      </c>
    </row>
    <row r="1012" spans="18:19" ht="15">
      <c r="R1012" s="74">
        <v>43368</v>
      </c>
      <c r="S1012" s="75" t="s">
        <v>78</v>
      </c>
    </row>
    <row r="1013" spans="18:19" ht="15">
      <c r="R1013" s="74">
        <v>43369</v>
      </c>
      <c r="S1013" s="75" t="s">
        <v>78</v>
      </c>
    </row>
    <row r="1014" spans="18:19" ht="15">
      <c r="R1014" s="74">
        <v>43370</v>
      </c>
      <c r="S1014" s="75" t="s">
        <v>78</v>
      </c>
    </row>
    <row r="1015" spans="18:19" ht="15">
      <c r="R1015" s="74">
        <v>43371</v>
      </c>
      <c r="S1015" s="76" t="s">
        <v>81</v>
      </c>
    </row>
    <row r="1016" spans="18:19" ht="15">
      <c r="R1016" s="74">
        <v>43372</v>
      </c>
      <c r="S1016" s="77" t="s">
        <v>79</v>
      </c>
    </row>
    <row r="1017" spans="18:19" ht="15">
      <c r="R1017" s="74">
        <v>43373</v>
      </c>
      <c r="S1017" s="77" t="s">
        <v>79</v>
      </c>
    </row>
    <row r="1018" spans="18:19" ht="15">
      <c r="R1018" s="74">
        <v>43374</v>
      </c>
      <c r="S1018" s="75" t="s">
        <v>78</v>
      </c>
    </row>
    <row r="1019" spans="18:19" ht="15">
      <c r="R1019" s="74">
        <v>43375</v>
      </c>
      <c r="S1019" s="75" t="s">
        <v>78</v>
      </c>
    </row>
    <row r="1020" spans="18:19" ht="15">
      <c r="R1020" s="74">
        <v>43376</v>
      </c>
      <c r="S1020" s="75" t="s">
        <v>78</v>
      </c>
    </row>
    <row r="1021" spans="18:19" ht="15">
      <c r="R1021" s="74">
        <v>43377</v>
      </c>
      <c r="S1021" s="75" t="s">
        <v>78</v>
      </c>
    </row>
    <row r="1022" spans="18:19" ht="15">
      <c r="R1022" s="74">
        <v>43378</v>
      </c>
      <c r="S1022" s="76" t="s">
        <v>81</v>
      </c>
    </row>
    <row r="1023" spans="18:19" ht="15">
      <c r="R1023" s="74">
        <v>43379</v>
      </c>
      <c r="S1023" s="77" t="s">
        <v>79</v>
      </c>
    </row>
    <row r="1024" spans="18:19" ht="15">
      <c r="R1024" s="74">
        <v>43380</v>
      </c>
      <c r="S1024" s="77" t="s">
        <v>79</v>
      </c>
    </row>
    <row r="1025" spans="18:19" ht="15">
      <c r="R1025" s="74">
        <v>43381</v>
      </c>
      <c r="S1025" s="75" t="s">
        <v>78</v>
      </c>
    </row>
    <row r="1026" spans="18:19" ht="15">
      <c r="R1026" s="74">
        <v>43382</v>
      </c>
      <c r="S1026" s="75" t="s">
        <v>78</v>
      </c>
    </row>
    <row r="1027" spans="18:19" ht="15">
      <c r="R1027" s="74">
        <v>43383</v>
      </c>
      <c r="S1027" s="75" t="s">
        <v>78</v>
      </c>
    </row>
    <row r="1028" spans="18:19" ht="15">
      <c r="R1028" s="74">
        <v>43384</v>
      </c>
      <c r="S1028" s="75" t="s">
        <v>78</v>
      </c>
    </row>
    <row r="1029" spans="18:19" ht="15">
      <c r="R1029" s="74">
        <v>43385</v>
      </c>
      <c r="S1029" s="76" t="s">
        <v>81</v>
      </c>
    </row>
    <row r="1030" spans="18:19" ht="15">
      <c r="R1030" s="74">
        <v>43386</v>
      </c>
      <c r="S1030" s="77" t="s">
        <v>79</v>
      </c>
    </row>
    <row r="1031" spans="18:19" ht="15">
      <c r="R1031" s="74">
        <v>43387</v>
      </c>
      <c r="S1031" s="77" t="s">
        <v>79</v>
      </c>
    </row>
    <row r="1032" spans="18:19" ht="15">
      <c r="R1032" s="74">
        <v>43388</v>
      </c>
      <c r="S1032" s="75" t="s">
        <v>78</v>
      </c>
    </row>
    <row r="1033" spans="18:19" ht="15">
      <c r="R1033" s="74">
        <v>43389</v>
      </c>
      <c r="S1033" s="75" t="s">
        <v>78</v>
      </c>
    </row>
    <row r="1034" spans="18:19" ht="15">
      <c r="R1034" s="74">
        <v>43390</v>
      </c>
      <c r="S1034" s="75" t="s">
        <v>78</v>
      </c>
    </row>
    <row r="1035" spans="18:19" ht="15">
      <c r="R1035" s="74">
        <v>43391</v>
      </c>
      <c r="S1035" s="75" t="s">
        <v>78</v>
      </c>
    </row>
    <row r="1036" spans="18:19" ht="15">
      <c r="R1036" s="74">
        <v>43392</v>
      </c>
      <c r="S1036" s="76" t="s">
        <v>81</v>
      </c>
    </row>
    <row r="1037" spans="18:19" ht="15">
      <c r="R1037" s="74">
        <v>43393</v>
      </c>
      <c r="S1037" s="77" t="s">
        <v>79</v>
      </c>
    </row>
    <row r="1038" spans="18:19" ht="15">
      <c r="R1038" s="74">
        <v>43394</v>
      </c>
      <c r="S1038" s="77" t="s">
        <v>79</v>
      </c>
    </row>
    <row r="1039" spans="18:19" ht="15">
      <c r="R1039" s="74">
        <v>43395</v>
      </c>
      <c r="S1039" s="75" t="s">
        <v>78</v>
      </c>
    </row>
    <row r="1040" spans="18:19" ht="15">
      <c r="R1040" s="74">
        <v>43396</v>
      </c>
      <c r="S1040" s="75" t="s">
        <v>78</v>
      </c>
    </row>
    <row r="1041" spans="18:19" ht="15">
      <c r="R1041" s="74">
        <v>43397</v>
      </c>
      <c r="S1041" s="75" t="s">
        <v>78</v>
      </c>
    </row>
    <row r="1042" spans="18:19" ht="15">
      <c r="R1042" s="74">
        <v>43398</v>
      </c>
      <c r="S1042" s="75" t="s">
        <v>78</v>
      </c>
    </row>
    <row r="1043" spans="18:19" ht="15">
      <c r="R1043" s="74">
        <v>43399</v>
      </c>
      <c r="S1043" s="76" t="s">
        <v>81</v>
      </c>
    </row>
    <row r="1044" spans="18:19" ht="15">
      <c r="R1044" s="74">
        <v>43400</v>
      </c>
      <c r="S1044" s="77" t="s">
        <v>79</v>
      </c>
    </row>
    <row r="1045" spans="18:19" ht="15">
      <c r="R1045" s="74">
        <v>43401</v>
      </c>
      <c r="S1045" s="77" t="s">
        <v>79</v>
      </c>
    </row>
    <row r="1046" spans="18:19" ht="15">
      <c r="R1046" s="74">
        <v>43402</v>
      </c>
      <c r="S1046" s="75" t="s">
        <v>78</v>
      </c>
    </row>
    <row r="1047" spans="18:19" ht="15">
      <c r="R1047" s="74">
        <v>43403</v>
      </c>
      <c r="S1047" s="75" t="s">
        <v>78</v>
      </c>
    </row>
    <row r="1048" spans="18:19" ht="15">
      <c r="R1048" s="74">
        <v>43404</v>
      </c>
      <c r="S1048" s="75" t="s">
        <v>78</v>
      </c>
    </row>
    <row r="1049" spans="18:19" ht="15">
      <c r="R1049" s="74">
        <v>43405</v>
      </c>
      <c r="S1049" s="75" t="s">
        <v>78</v>
      </c>
    </row>
    <row r="1050" spans="18:19" ht="15">
      <c r="R1050" s="74">
        <v>43406</v>
      </c>
      <c r="S1050" s="76" t="s">
        <v>81</v>
      </c>
    </row>
    <row r="1051" spans="18:19" ht="15">
      <c r="R1051" s="74">
        <v>43407</v>
      </c>
      <c r="S1051" s="77" t="s">
        <v>79</v>
      </c>
    </row>
    <row r="1052" spans="18:19" ht="15">
      <c r="R1052" s="74">
        <v>43408</v>
      </c>
      <c r="S1052" s="77" t="s">
        <v>79</v>
      </c>
    </row>
    <row r="1053" spans="18:19" ht="15">
      <c r="R1053" s="74">
        <v>43409</v>
      </c>
      <c r="S1053" s="75" t="s">
        <v>78</v>
      </c>
    </row>
    <row r="1054" spans="18:19" ht="15">
      <c r="R1054" s="74">
        <v>43410</v>
      </c>
      <c r="S1054" s="75" t="s">
        <v>78</v>
      </c>
    </row>
    <row r="1055" spans="18:19" ht="15">
      <c r="R1055" s="74">
        <v>43411</v>
      </c>
      <c r="S1055" s="75" t="s">
        <v>78</v>
      </c>
    </row>
    <row r="1056" spans="18:19" ht="15">
      <c r="R1056" s="74">
        <v>43412</v>
      </c>
      <c r="S1056" s="75" t="s">
        <v>78</v>
      </c>
    </row>
    <row r="1057" spans="18:19" ht="15">
      <c r="R1057" s="74">
        <v>43413</v>
      </c>
      <c r="S1057" s="76" t="s">
        <v>81</v>
      </c>
    </row>
    <row r="1058" spans="18:19" ht="15">
      <c r="R1058" s="74">
        <v>43414</v>
      </c>
      <c r="S1058" s="77" t="s">
        <v>79</v>
      </c>
    </row>
    <row r="1059" spans="18:19" ht="15">
      <c r="R1059" s="74">
        <v>43415</v>
      </c>
      <c r="S1059" s="77" t="s">
        <v>79</v>
      </c>
    </row>
    <row r="1060" spans="18:19" ht="15">
      <c r="R1060" s="74">
        <v>43416</v>
      </c>
      <c r="S1060" s="75" t="s">
        <v>78</v>
      </c>
    </row>
    <row r="1061" spans="18:19" ht="15">
      <c r="R1061" s="74">
        <v>43417</v>
      </c>
      <c r="S1061" s="75" t="s">
        <v>78</v>
      </c>
    </row>
    <row r="1062" spans="18:19" ht="15">
      <c r="R1062" s="74">
        <v>43418</v>
      </c>
      <c r="S1062" s="75" t="s">
        <v>78</v>
      </c>
    </row>
    <row r="1063" spans="18:19" ht="15">
      <c r="R1063" s="74">
        <v>43419</v>
      </c>
      <c r="S1063" s="75" t="s">
        <v>78</v>
      </c>
    </row>
    <row r="1064" spans="18:19" ht="15">
      <c r="R1064" s="74">
        <v>43420</v>
      </c>
      <c r="S1064" s="76" t="s">
        <v>81</v>
      </c>
    </row>
    <row r="1065" spans="18:19" ht="15">
      <c r="R1065" s="74">
        <v>43421</v>
      </c>
      <c r="S1065" s="77" t="s">
        <v>79</v>
      </c>
    </row>
    <row r="1066" spans="18:19" ht="15">
      <c r="R1066" s="74">
        <v>43422</v>
      </c>
      <c r="S1066" s="77" t="s">
        <v>79</v>
      </c>
    </row>
    <row r="1067" spans="18:19" ht="15">
      <c r="R1067" s="74">
        <v>43423</v>
      </c>
      <c r="S1067" s="75" t="s">
        <v>78</v>
      </c>
    </row>
    <row r="1068" spans="18:19" ht="15">
      <c r="R1068" s="74">
        <v>43424</v>
      </c>
      <c r="S1068" s="75" t="s">
        <v>78</v>
      </c>
    </row>
    <row r="1069" spans="18:19" ht="15">
      <c r="R1069" s="74">
        <v>43425</v>
      </c>
      <c r="S1069" s="75" t="s">
        <v>78</v>
      </c>
    </row>
    <row r="1070" spans="18:19" ht="15">
      <c r="R1070" s="74">
        <v>43426</v>
      </c>
      <c r="S1070" s="75" t="s">
        <v>78</v>
      </c>
    </row>
    <row r="1071" spans="18:19" ht="15">
      <c r="R1071" s="74">
        <v>43427</v>
      </c>
      <c r="S1071" s="76" t="s">
        <v>81</v>
      </c>
    </row>
    <row r="1072" spans="18:19" ht="15">
      <c r="R1072" s="74">
        <v>43428</v>
      </c>
      <c r="S1072" s="77" t="s">
        <v>79</v>
      </c>
    </row>
    <row r="1073" spans="18:19" ht="15">
      <c r="R1073" s="74">
        <v>43429</v>
      </c>
      <c r="S1073" s="77" t="s">
        <v>79</v>
      </c>
    </row>
    <row r="1074" spans="18:19" ht="15">
      <c r="R1074" s="74">
        <v>43430</v>
      </c>
      <c r="S1074" s="75" t="s">
        <v>78</v>
      </c>
    </row>
    <row r="1075" spans="18:19" ht="15">
      <c r="R1075" s="74">
        <v>43431</v>
      </c>
      <c r="S1075" s="75" t="s">
        <v>78</v>
      </c>
    </row>
    <row r="1076" spans="18:19" ht="15">
      <c r="R1076" s="74">
        <v>43432</v>
      </c>
      <c r="S1076" s="75" t="s">
        <v>78</v>
      </c>
    </row>
    <row r="1077" spans="18:19" ht="15">
      <c r="R1077" s="74">
        <v>43433</v>
      </c>
      <c r="S1077" s="75" t="s">
        <v>78</v>
      </c>
    </row>
    <row r="1078" spans="18:19" ht="15">
      <c r="R1078" s="74">
        <v>43434</v>
      </c>
      <c r="S1078" s="76" t="s">
        <v>81</v>
      </c>
    </row>
    <row r="1079" spans="18:19" ht="15">
      <c r="R1079" s="74">
        <v>43435</v>
      </c>
      <c r="S1079" s="77" t="s">
        <v>79</v>
      </c>
    </row>
    <row r="1080" spans="18:19" ht="15">
      <c r="R1080" s="74">
        <v>43436</v>
      </c>
      <c r="S1080" s="77" t="s">
        <v>79</v>
      </c>
    </row>
    <row r="1081" spans="18:19" ht="15">
      <c r="R1081" s="74">
        <v>43437</v>
      </c>
      <c r="S1081" s="75" t="s">
        <v>78</v>
      </c>
    </row>
    <row r="1082" spans="18:19" ht="15">
      <c r="R1082" s="74">
        <v>43438</v>
      </c>
      <c r="S1082" s="75" t="s">
        <v>78</v>
      </c>
    </row>
    <row r="1083" spans="18:19" ht="15">
      <c r="R1083" s="74">
        <v>43439</v>
      </c>
      <c r="S1083" s="75" t="s">
        <v>78</v>
      </c>
    </row>
    <row r="1084" spans="18:19" ht="15">
      <c r="R1084" s="74">
        <v>43440</v>
      </c>
      <c r="S1084" s="75" t="s">
        <v>78</v>
      </c>
    </row>
    <row r="1085" spans="18:19" ht="15">
      <c r="R1085" s="74">
        <v>43441</v>
      </c>
      <c r="S1085" s="76" t="s">
        <v>81</v>
      </c>
    </row>
    <row r="1086" spans="18:19" ht="15">
      <c r="R1086" s="74">
        <v>43442</v>
      </c>
      <c r="S1086" s="77" t="s">
        <v>79</v>
      </c>
    </row>
    <row r="1087" spans="18:19" ht="15">
      <c r="R1087" s="74">
        <v>43443</v>
      </c>
      <c r="S1087" s="77" t="s">
        <v>79</v>
      </c>
    </row>
    <row r="1088" spans="18:19" ht="15">
      <c r="R1088" s="74">
        <v>43444</v>
      </c>
      <c r="S1088" s="75" t="s">
        <v>78</v>
      </c>
    </row>
    <row r="1089" spans="18:19" ht="15">
      <c r="R1089" s="74">
        <v>43445</v>
      </c>
      <c r="S1089" s="75" t="s">
        <v>78</v>
      </c>
    </row>
    <row r="1090" spans="18:19" ht="15">
      <c r="R1090" s="74">
        <v>43446</v>
      </c>
      <c r="S1090" s="75" t="s">
        <v>78</v>
      </c>
    </row>
    <row r="1091" spans="18:19" ht="15">
      <c r="R1091" s="74">
        <v>43447</v>
      </c>
      <c r="S1091" s="75" t="s">
        <v>78</v>
      </c>
    </row>
    <row r="1092" spans="18:19" ht="15">
      <c r="R1092" s="74">
        <v>43448</v>
      </c>
      <c r="S1092" s="76" t="s">
        <v>81</v>
      </c>
    </row>
    <row r="1093" spans="18:19" ht="15">
      <c r="R1093" s="74">
        <v>43449</v>
      </c>
      <c r="S1093" s="77" t="s">
        <v>79</v>
      </c>
    </row>
    <row r="1094" spans="18:19" ht="15">
      <c r="R1094" s="74">
        <v>43450</v>
      </c>
      <c r="S1094" s="77" t="s">
        <v>79</v>
      </c>
    </row>
    <row r="1095" spans="18:19" ht="15">
      <c r="R1095" s="74">
        <v>43451</v>
      </c>
      <c r="S1095" s="75" t="s">
        <v>78</v>
      </c>
    </row>
    <row r="1096" spans="18:19" ht="15">
      <c r="R1096" s="74">
        <v>43452</v>
      </c>
      <c r="S1096" s="75" t="s">
        <v>78</v>
      </c>
    </row>
    <row r="1097" spans="18:19" ht="15">
      <c r="R1097" s="74">
        <v>43453</v>
      </c>
      <c r="S1097" s="75" t="s">
        <v>78</v>
      </c>
    </row>
    <row r="1098" spans="18:19" ht="15">
      <c r="R1098" s="74">
        <v>43454</v>
      </c>
      <c r="S1098" s="75" t="s">
        <v>78</v>
      </c>
    </row>
    <row r="1099" spans="18:19" ht="15">
      <c r="R1099" s="74">
        <v>43455</v>
      </c>
      <c r="S1099" s="76" t="s">
        <v>81</v>
      </c>
    </row>
    <row r="1100" spans="18:19" ht="15">
      <c r="R1100" s="74">
        <v>43456</v>
      </c>
      <c r="S1100" s="77" t="s">
        <v>79</v>
      </c>
    </row>
    <row r="1101" spans="18:19" ht="15">
      <c r="R1101" s="74">
        <v>43457</v>
      </c>
      <c r="S1101" s="77" t="s">
        <v>79</v>
      </c>
    </row>
    <row r="1102" spans="18:19" ht="15">
      <c r="R1102" s="74">
        <v>43458</v>
      </c>
      <c r="S1102" s="75" t="s">
        <v>78</v>
      </c>
    </row>
    <row r="1103" spans="18:19" ht="15">
      <c r="R1103" s="74">
        <v>43459</v>
      </c>
      <c r="S1103" s="75" t="s">
        <v>78</v>
      </c>
    </row>
    <row r="1104" spans="18:19" ht="15">
      <c r="R1104" s="74">
        <v>43460</v>
      </c>
      <c r="S1104" s="75" t="s">
        <v>78</v>
      </c>
    </row>
    <row r="1105" spans="18:19" ht="15">
      <c r="R1105" s="74">
        <v>43461</v>
      </c>
      <c r="S1105" s="75" t="s">
        <v>78</v>
      </c>
    </row>
    <row r="1106" spans="18:19" ht="15">
      <c r="R1106" s="74">
        <v>43462</v>
      </c>
      <c r="S1106" s="76" t="s">
        <v>81</v>
      </c>
    </row>
    <row r="1107" spans="18:19" ht="15">
      <c r="R1107" s="74">
        <v>43463</v>
      </c>
      <c r="S1107" s="77" t="s">
        <v>79</v>
      </c>
    </row>
    <row r="1108" spans="18:19" ht="15">
      <c r="R1108" s="74">
        <v>43464</v>
      </c>
      <c r="S1108" s="77" t="s">
        <v>79</v>
      </c>
    </row>
    <row r="1109" spans="18:19" ht="15">
      <c r="R1109" s="74">
        <v>43465</v>
      </c>
      <c r="S1109" s="75" t="s">
        <v>78</v>
      </c>
    </row>
    <row r="1110" spans="18:19" ht="15">
      <c r="R1110" s="74">
        <v>43466</v>
      </c>
      <c r="S1110" s="75" t="s">
        <v>78</v>
      </c>
    </row>
    <row r="1111" spans="18:19" ht="15">
      <c r="R1111" s="74">
        <v>43467</v>
      </c>
      <c r="S1111" s="75" t="s">
        <v>78</v>
      </c>
    </row>
    <row r="1112" spans="18:19" ht="15">
      <c r="R1112" s="74">
        <v>43468</v>
      </c>
      <c r="S1112" s="75" t="s">
        <v>78</v>
      </c>
    </row>
    <row r="1113" spans="18:19" ht="15">
      <c r="R1113" s="74">
        <v>43469</v>
      </c>
      <c r="S1113" s="76" t="s">
        <v>81</v>
      </c>
    </row>
    <row r="1114" spans="18:19" ht="15">
      <c r="R1114" s="74">
        <v>43470</v>
      </c>
      <c r="S1114" s="77" t="s">
        <v>79</v>
      </c>
    </row>
    <row r="1115" spans="18:19" ht="15">
      <c r="R1115" s="74">
        <v>43471</v>
      </c>
      <c r="S1115" s="77" t="s">
        <v>79</v>
      </c>
    </row>
    <row r="1116" spans="18:19" ht="15">
      <c r="R1116" s="74">
        <v>43472</v>
      </c>
      <c r="S1116" s="75" t="s">
        <v>78</v>
      </c>
    </row>
    <row r="1117" spans="18:19" ht="15">
      <c r="R1117" s="74">
        <v>43473</v>
      </c>
      <c r="S1117" s="75" t="s">
        <v>78</v>
      </c>
    </row>
    <row r="1118" spans="18:19" ht="15">
      <c r="R1118" s="74">
        <v>43474</v>
      </c>
      <c r="S1118" s="75" t="s">
        <v>78</v>
      </c>
    </row>
    <row r="1119" spans="18:19" ht="15">
      <c r="R1119" s="74">
        <v>43475</v>
      </c>
      <c r="S1119" s="75" t="s">
        <v>78</v>
      </c>
    </row>
    <row r="1120" spans="18:19" ht="15">
      <c r="R1120" s="74">
        <v>43476</v>
      </c>
      <c r="S1120" s="76" t="s">
        <v>81</v>
      </c>
    </row>
    <row r="1121" spans="18:19" ht="15">
      <c r="R1121" s="74">
        <v>43477</v>
      </c>
      <c r="S1121" s="77" t="s">
        <v>79</v>
      </c>
    </row>
    <row r="1122" spans="18:19" ht="15">
      <c r="R1122" s="74">
        <v>43478</v>
      </c>
      <c r="S1122" s="77" t="s">
        <v>79</v>
      </c>
    </row>
    <row r="1123" spans="18:19" ht="15">
      <c r="R1123" s="74">
        <v>43479</v>
      </c>
      <c r="S1123" s="75" t="s">
        <v>78</v>
      </c>
    </row>
    <row r="1124" spans="18:19" ht="15">
      <c r="R1124" s="74">
        <v>43480</v>
      </c>
      <c r="S1124" s="75" t="s">
        <v>78</v>
      </c>
    </row>
    <row r="1125" spans="18:19" ht="15">
      <c r="R1125" s="74">
        <v>43481</v>
      </c>
      <c r="S1125" s="75" t="s">
        <v>78</v>
      </c>
    </row>
    <row r="1126" spans="18:19" ht="15">
      <c r="R1126" s="74">
        <v>43482</v>
      </c>
      <c r="S1126" s="75" t="s">
        <v>78</v>
      </c>
    </row>
    <row r="1127" spans="18:19" ht="15">
      <c r="R1127" s="74">
        <v>43483</v>
      </c>
      <c r="S1127" s="76" t="s">
        <v>81</v>
      </c>
    </row>
    <row r="1128" spans="18:19" ht="15">
      <c r="R1128" s="74">
        <v>43484</v>
      </c>
      <c r="S1128" s="77" t="s">
        <v>79</v>
      </c>
    </row>
    <row r="1129" spans="18:19" ht="15">
      <c r="R1129" s="74">
        <v>43485</v>
      </c>
      <c r="S1129" s="77" t="s">
        <v>79</v>
      </c>
    </row>
    <row r="1130" spans="18:19" ht="15">
      <c r="R1130" s="74">
        <v>43486</v>
      </c>
      <c r="S1130" s="75" t="s">
        <v>78</v>
      </c>
    </row>
    <row r="1131" spans="18:19" ht="15">
      <c r="R1131" s="74">
        <v>43487</v>
      </c>
      <c r="S1131" s="75" t="s">
        <v>78</v>
      </c>
    </row>
    <row r="1132" spans="18:19" ht="15">
      <c r="R1132" s="74">
        <v>43488</v>
      </c>
      <c r="S1132" s="75" t="s">
        <v>78</v>
      </c>
    </row>
    <row r="1133" spans="18:19" ht="15">
      <c r="R1133" s="74">
        <v>43489</v>
      </c>
      <c r="S1133" s="75" t="s">
        <v>78</v>
      </c>
    </row>
    <row r="1134" spans="18:19" ht="15">
      <c r="R1134" s="74">
        <v>43490</v>
      </c>
      <c r="S1134" s="76" t="s">
        <v>81</v>
      </c>
    </row>
    <row r="1135" spans="18:19" ht="15">
      <c r="R1135" s="74">
        <v>43491</v>
      </c>
      <c r="S1135" s="77" t="s">
        <v>79</v>
      </c>
    </row>
    <row r="1136" spans="18:19" ht="15">
      <c r="R1136" s="74">
        <v>43492</v>
      </c>
      <c r="S1136" s="77" t="s">
        <v>79</v>
      </c>
    </row>
    <row r="1137" spans="18:19" ht="15">
      <c r="R1137" s="74">
        <v>43493</v>
      </c>
      <c r="S1137" s="75" t="s">
        <v>78</v>
      </c>
    </row>
    <row r="1138" spans="18:19" ht="15">
      <c r="R1138" s="74">
        <v>43494</v>
      </c>
      <c r="S1138" s="75" t="s">
        <v>78</v>
      </c>
    </row>
    <row r="1139" spans="18:19" ht="15">
      <c r="R1139" s="74">
        <v>43495</v>
      </c>
      <c r="S1139" s="75" t="s">
        <v>78</v>
      </c>
    </row>
    <row r="1140" spans="18:19" ht="15">
      <c r="R1140" s="74">
        <v>43496</v>
      </c>
      <c r="S1140" s="75" t="s">
        <v>78</v>
      </c>
    </row>
    <row r="1141" spans="18:19" ht="15">
      <c r="R1141" s="74">
        <v>43497</v>
      </c>
      <c r="S1141" s="76" t="s">
        <v>81</v>
      </c>
    </row>
    <row r="1142" spans="18:19" ht="15">
      <c r="R1142" s="74">
        <v>43498</v>
      </c>
      <c r="S1142" s="77" t="s">
        <v>79</v>
      </c>
    </row>
    <row r="1143" spans="18:19" ht="15">
      <c r="R1143" s="74">
        <v>43499</v>
      </c>
      <c r="S1143" s="77" t="s">
        <v>79</v>
      </c>
    </row>
    <row r="1144" spans="18:19" ht="15">
      <c r="R1144" s="74">
        <v>43500</v>
      </c>
      <c r="S1144" s="75" t="s">
        <v>78</v>
      </c>
    </row>
    <row r="1145" spans="18:19" ht="15">
      <c r="R1145" s="74">
        <v>43501</v>
      </c>
      <c r="S1145" s="75" t="s">
        <v>78</v>
      </c>
    </row>
    <row r="1146" spans="18:19" ht="15">
      <c r="R1146" s="74">
        <v>43502</v>
      </c>
      <c r="S1146" s="75" t="s">
        <v>78</v>
      </c>
    </row>
    <row r="1147" spans="18:19" ht="15">
      <c r="R1147" s="74">
        <v>43503</v>
      </c>
      <c r="S1147" s="75" t="s">
        <v>78</v>
      </c>
    </row>
    <row r="1148" spans="18:19" ht="15">
      <c r="R1148" s="74">
        <v>43504</v>
      </c>
      <c r="S1148" s="76" t="s">
        <v>81</v>
      </c>
    </row>
    <row r="1149" spans="18:19" ht="15">
      <c r="R1149" s="74">
        <v>43505</v>
      </c>
      <c r="S1149" s="77" t="s">
        <v>79</v>
      </c>
    </row>
    <row r="1150" spans="18:19" ht="15">
      <c r="R1150" s="74">
        <v>43506</v>
      </c>
      <c r="S1150" s="77" t="s">
        <v>79</v>
      </c>
    </row>
    <row r="1151" spans="18:19" ht="15">
      <c r="R1151" s="74">
        <v>43507</v>
      </c>
      <c r="S1151" s="75" t="s">
        <v>78</v>
      </c>
    </row>
    <row r="1152" spans="18:19" ht="15">
      <c r="R1152" s="74">
        <v>43508</v>
      </c>
      <c r="S1152" s="75" t="s">
        <v>78</v>
      </c>
    </row>
    <row r="1153" spans="18:19" ht="15">
      <c r="R1153" s="74">
        <v>43509</v>
      </c>
      <c r="S1153" s="75" t="s">
        <v>78</v>
      </c>
    </row>
    <row r="1154" spans="18:19" ht="15">
      <c r="R1154" s="74">
        <v>43510</v>
      </c>
      <c r="S1154" s="75" t="s">
        <v>78</v>
      </c>
    </row>
    <row r="1155" spans="18:19" ht="15">
      <c r="R1155" s="74">
        <v>43511</v>
      </c>
      <c r="S1155" s="76" t="s">
        <v>81</v>
      </c>
    </row>
    <row r="1156" spans="18:19" ht="15">
      <c r="R1156" s="74">
        <v>43512</v>
      </c>
      <c r="S1156" s="77" t="s">
        <v>79</v>
      </c>
    </row>
    <row r="1157" spans="18:19" ht="15">
      <c r="R1157" s="74">
        <v>43513</v>
      </c>
      <c r="S1157" s="77" t="s">
        <v>79</v>
      </c>
    </row>
    <row r="1158" spans="18:19" ht="15">
      <c r="R1158" s="74">
        <v>43514</v>
      </c>
      <c r="S1158" s="75" t="s">
        <v>78</v>
      </c>
    </row>
    <row r="1159" spans="18:19" ht="15">
      <c r="R1159" s="74">
        <v>43515</v>
      </c>
      <c r="S1159" s="75" t="s">
        <v>78</v>
      </c>
    </row>
    <row r="1160" spans="18:19" ht="15">
      <c r="R1160" s="74">
        <v>43516</v>
      </c>
      <c r="S1160" s="75" t="s">
        <v>78</v>
      </c>
    </row>
    <row r="1161" spans="18:19" ht="15">
      <c r="R1161" s="74">
        <v>43517</v>
      </c>
      <c r="S1161" s="75" t="s">
        <v>78</v>
      </c>
    </row>
    <row r="1162" spans="18:19" ht="15">
      <c r="R1162" s="74">
        <v>43518</v>
      </c>
      <c r="S1162" s="76" t="s">
        <v>81</v>
      </c>
    </row>
    <row r="1163" spans="18:19" ht="15">
      <c r="R1163" s="74">
        <v>43519</v>
      </c>
      <c r="S1163" s="77" t="s">
        <v>79</v>
      </c>
    </row>
    <row r="1164" spans="18:19" ht="15">
      <c r="R1164" s="74">
        <v>43520</v>
      </c>
      <c r="S1164" s="77" t="s">
        <v>79</v>
      </c>
    </row>
    <row r="1165" spans="18:19" ht="15">
      <c r="R1165" s="74">
        <v>43521</v>
      </c>
      <c r="S1165" s="75" t="s">
        <v>78</v>
      </c>
    </row>
    <row r="1166" spans="18:19" ht="15">
      <c r="R1166" s="74">
        <v>43522</v>
      </c>
      <c r="S1166" s="75" t="s">
        <v>78</v>
      </c>
    </row>
    <row r="1167" spans="18:19" ht="15">
      <c r="R1167" s="74">
        <v>43523</v>
      </c>
      <c r="S1167" s="75" t="s">
        <v>78</v>
      </c>
    </row>
    <row r="1168" spans="18:19" ht="15">
      <c r="R1168" s="74">
        <v>43524</v>
      </c>
      <c r="S1168" s="75" t="s">
        <v>78</v>
      </c>
    </row>
    <row r="1169" spans="18:19" ht="15">
      <c r="R1169" s="74">
        <v>43525</v>
      </c>
      <c r="S1169" s="76" t="s">
        <v>81</v>
      </c>
    </row>
    <row r="1170" spans="18:19" ht="15">
      <c r="R1170" s="74">
        <v>43526</v>
      </c>
      <c r="S1170" s="77" t="s">
        <v>79</v>
      </c>
    </row>
    <row r="1171" spans="18:19" ht="15">
      <c r="R1171" s="74">
        <v>43527</v>
      </c>
      <c r="S1171" s="77" t="s">
        <v>79</v>
      </c>
    </row>
    <row r="1172" spans="18:19" ht="15">
      <c r="R1172" s="74">
        <v>43528</v>
      </c>
      <c r="S1172" s="75" t="s">
        <v>78</v>
      </c>
    </row>
    <row r="1173" spans="18:19" ht="15">
      <c r="R1173" s="74">
        <v>43529</v>
      </c>
      <c r="S1173" s="75" t="s">
        <v>78</v>
      </c>
    </row>
    <row r="1174" spans="18:19" ht="15">
      <c r="R1174" s="74">
        <v>43530</v>
      </c>
      <c r="S1174" s="75" t="s">
        <v>78</v>
      </c>
    </row>
    <row r="1175" spans="18:19" ht="15">
      <c r="R1175" s="74">
        <v>43531</v>
      </c>
      <c r="S1175" s="75" t="s">
        <v>78</v>
      </c>
    </row>
    <row r="1176" spans="18:19" ht="15">
      <c r="R1176" s="74">
        <v>43532</v>
      </c>
      <c r="S1176" s="76" t="s">
        <v>81</v>
      </c>
    </row>
    <row r="1177" spans="18:19" ht="15">
      <c r="R1177" s="74">
        <v>43533</v>
      </c>
      <c r="S1177" s="77" t="s">
        <v>79</v>
      </c>
    </row>
    <row r="1178" spans="18:19" ht="15">
      <c r="R1178" s="74">
        <v>43534</v>
      </c>
      <c r="S1178" s="77" t="s">
        <v>79</v>
      </c>
    </row>
    <row r="1179" spans="18:19" ht="15">
      <c r="R1179" s="74">
        <v>43535</v>
      </c>
      <c r="S1179" s="75" t="s">
        <v>78</v>
      </c>
    </row>
    <row r="1180" spans="18:19" ht="15">
      <c r="R1180" s="74">
        <v>43536</v>
      </c>
      <c r="S1180" s="75" t="s">
        <v>78</v>
      </c>
    </row>
    <row r="1181" spans="18:19" ht="15">
      <c r="R1181" s="74">
        <v>43537</v>
      </c>
      <c r="S1181" s="75" t="s">
        <v>78</v>
      </c>
    </row>
    <row r="1182" spans="18:19" ht="15">
      <c r="R1182" s="74">
        <v>43538</v>
      </c>
      <c r="S1182" s="75" t="s">
        <v>78</v>
      </c>
    </row>
    <row r="1183" spans="18:19" ht="15">
      <c r="R1183" s="74">
        <v>43539</v>
      </c>
      <c r="S1183" s="76" t="s">
        <v>81</v>
      </c>
    </row>
    <row r="1184" spans="18:19" ht="15">
      <c r="R1184" s="74">
        <v>43540</v>
      </c>
      <c r="S1184" s="77" t="s">
        <v>79</v>
      </c>
    </row>
    <row r="1185" spans="18:19" ht="15">
      <c r="R1185" s="74">
        <v>43541</v>
      </c>
      <c r="S1185" s="77" t="s">
        <v>79</v>
      </c>
    </row>
    <row r="1186" spans="18:19" ht="15">
      <c r="R1186" s="74">
        <v>43542</v>
      </c>
      <c r="S1186" s="75" t="s">
        <v>78</v>
      </c>
    </row>
    <row r="1187" spans="18:19" ht="15">
      <c r="R1187" s="74">
        <v>43543</v>
      </c>
      <c r="S1187" s="75" t="s">
        <v>78</v>
      </c>
    </row>
    <row r="1188" spans="18:19" ht="15">
      <c r="R1188" s="74">
        <v>43544</v>
      </c>
      <c r="S1188" s="75" t="s">
        <v>78</v>
      </c>
    </row>
    <row r="1189" spans="18:19" ht="15">
      <c r="R1189" s="74">
        <v>43545</v>
      </c>
      <c r="S1189" s="75" t="s">
        <v>78</v>
      </c>
    </row>
    <row r="1190" spans="18:19" ht="15">
      <c r="R1190" s="74">
        <v>43546</v>
      </c>
      <c r="S1190" s="76" t="s">
        <v>81</v>
      </c>
    </row>
    <row r="1191" spans="18:19" ht="15">
      <c r="R1191" s="74">
        <v>43547</v>
      </c>
      <c r="S1191" s="77" t="s">
        <v>79</v>
      </c>
    </row>
    <row r="1192" spans="18:19" ht="15">
      <c r="R1192" s="74">
        <v>43548</v>
      </c>
      <c r="S1192" s="77" t="s">
        <v>79</v>
      </c>
    </row>
    <row r="1193" spans="18:19" ht="15">
      <c r="R1193" s="74">
        <v>43549</v>
      </c>
      <c r="S1193" s="75" t="s">
        <v>78</v>
      </c>
    </row>
    <row r="1194" spans="18:19" ht="15">
      <c r="R1194" s="74">
        <v>43550</v>
      </c>
      <c r="S1194" s="75" t="s">
        <v>78</v>
      </c>
    </row>
    <row r="1195" spans="18:19" ht="15">
      <c r="R1195" s="74">
        <v>43551</v>
      </c>
      <c r="S1195" s="75" t="s">
        <v>78</v>
      </c>
    </row>
    <row r="1196" spans="18:19" ht="15">
      <c r="R1196" s="74">
        <v>43552</v>
      </c>
      <c r="S1196" s="75" t="s">
        <v>78</v>
      </c>
    </row>
    <row r="1197" spans="18:19" ht="15">
      <c r="R1197" s="74">
        <v>43553</v>
      </c>
      <c r="S1197" s="76" t="s">
        <v>81</v>
      </c>
    </row>
    <row r="1198" spans="18:19" ht="15">
      <c r="R1198" s="74">
        <v>43554</v>
      </c>
      <c r="S1198" s="77" t="s">
        <v>79</v>
      </c>
    </row>
    <row r="1199" spans="18:19" ht="15">
      <c r="R1199" s="74">
        <v>43555</v>
      </c>
      <c r="S1199" s="77" t="s">
        <v>79</v>
      </c>
    </row>
    <row r="1200" spans="18:19" ht="15">
      <c r="R1200" s="74">
        <v>43556</v>
      </c>
      <c r="S1200" s="75" t="s">
        <v>78</v>
      </c>
    </row>
    <row r="1201" spans="18:19" ht="15">
      <c r="R1201" s="74">
        <v>43557</v>
      </c>
      <c r="S1201" s="75" t="s">
        <v>78</v>
      </c>
    </row>
    <row r="1202" spans="18:19" ht="15">
      <c r="R1202" s="74">
        <v>43558</v>
      </c>
      <c r="S1202" s="75" t="s">
        <v>78</v>
      </c>
    </row>
    <row r="1203" spans="18:19" ht="15">
      <c r="R1203" s="74">
        <v>43559</v>
      </c>
      <c r="S1203" s="75" t="s">
        <v>78</v>
      </c>
    </row>
    <row r="1204" spans="18:19" ht="15">
      <c r="R1204" s="74">
        <v>43560</v>
      </c>
      <c r="S1204" s="76" t="s">
        <v>81</v>
      </c>
    </row>
    <row r="1205" spans="18:19" ht="15">
      <c r="R1205" s="74">
        <v>43561</v>
      </c>
      <c r="S1205" s="77" t="s">
        <v>79</v>
      </c>
    </row>
    <row r="1206" spans="18:19" ht="15">
      <c r="R1206" s="74">
        <v>43562</v>
      </c>
      <c r="S1206" s="77" t="s">
        <v>79</v>
      </c>
    </row>
    <row r="1207" spans="18:19" ht="15">
      <c r="R1207" s="74">
        <v>43563</v>
      </c>
      <c r="S1207" s="75" t="s">
        <v>78</v>
      </c>
    </row>
    <row r="1208" spans="18:19" ht="15">
      <c r="R1208" s="74">
        <v>43564</v>
      </c>
      <c r="S1208" s="75" t="s">
        <v>78</v>
      </c>
    </row>
    <row r="1209" spans="18:19" ht="15">
      <c r="R1209" s="74">
        <v>43565</v>
      </c>
      <c r="S1209" s="75" t="s">
        <v>78</v>
      </c>
    </row>
    <row r="1210" spans="18:19" ht="15">
      <c r="R1210" s="74">
        <v>43566</v>
      </c>
      <c r="S1210" s="75" t="s">
        <v>78</v>
      </c>
    </row>
    <row r="1211" spans="18:19" ht="15">
      <c r="R1211" s="74">
        <v>43567</v>
      </c>
      <c r="S1211" s="76" t="s">
        <v>81</v>
      </c>
    </row>
    <row r="1212" spans="18:19" ht="15">
      <c r="R1212" s="74">
        <v>43568</v>
      </c>
      <c r="S1212" s="77" t="s">
        <v>79</v>
      </c>
    </row>
    <row r="1213" spans="18:19" ht="15">
      <c r="R1213" s="74">
        <v>43569</v>
      </c>
      <c r="S1213" s="77" t="s">
        <v>79</v>
      </c>
    </row>
    <row r="1214" spans="18:19" ht="15">
      <c r="R1214" s="74">
        <v>43570</v>
      </c>
      <c r="S1214" s="75" t="s">
        <v>78</v>
      </c>
    </row>
    <row r="1215" spans="18:19" ht="15">
      <c r="R1215" s="74">
        <v>43571</v>
      </c>
      <c r="S1215" s="75" t="s">
        <v>78</v>
      </c>
    </row>
    <row r="1216" spans="18:19" ht="15">
      <c r="R1216" s="74">
        <v>43572</v>
      </c>
      <c r="S1216" s="75" t="s">
        <v>78</v>
      </c>
    </row>
    <row r="1217" spans="18:19" ht="15">
      <c r="R1217" s="74">
        <v>43573</v>
      </c>
      <c r="S1217" s="75" t="s">
        <v>78</v>
      </c>
    </row>
    <row r="1218" spans="18:19" ht="15">
      <c r="R1218" s="74">
        <v>43574</v>
      </c>
      <c r="S1218" s="76" t="s">
        <v>81</v>
      </c>
    </row>
    <row r="1219" spans="18:19" ht="15">
      <c r="R1219" s="74">
        <v>43575</v>
      </c>
      <c r="S1219" s="77" t="s">
        <v>79</v>
      </c>
    </row>
    <row r="1220" spans="18:19" ht="15">
      <c r="R1220" s="74">
        <v>43576</v>
      </c>
      <c r="S1220" s="77" t="s">
        <v>79</v>
      </c>
    </row>
    <row r="1221" spans="18:19" ht="15">
      <c r="R1221" s="74">
        <v>43577</v>
      </c>
      <c r="S1221" s="75" t="s">
        <v>78</v>
      </c>
    </row>
    <row r="1222" spans="18:19" ht="15">
      <c r="R1222" s="74">
        <v>43578</v>
      </c>
      <c r="S1222" s="75" t="s">
        <v>78</v>
      </c>
    </row>
    <row r="1223" spans="18:19" ht="15">
      <c r="R1223" s="74">
        <v>43579</v>
      </c>
      <c r="S1223" s="75" t="s">
        <v>78</v>
      </c>
    </row>
    <row r="1224" spans="18:19" ht="15">
      <c r="R1224" s="74">
        <v>43580</v>
      </c>
      <c r="S1224" s="75" t="s">
        <v>78</v>
      </c>
    </row>
    <row r="1225" spans="18:19" ht="15">
      <c r="R1225" s="74">
        <v>43581</v>
      </c>
      <c r="S1225" s="76" t="s">
        <v>81</v>
      </c>
    </row>
    <row r="1226" spans="18:19" ht="15">
      <c r="R1226" s="74">
        <v>43582</v>
      </c>
      <c r="S1226" s="77" t="s">
        <v>79</v>
      </c>
    </row>
    <row r="1227" spans="18:19" ht="15">
      <c r="R1227" s="74">
        <v>43583</v>
      </c>
      <c r="S1227" s="77" t="s">
        <v>79</v>
      </c>
    </row>
    <row r="1228" spans="18:19" ht="15">
      <c r="R1228" s="74">
        <v>43584</v>
      </c>
      <c r="S1228" s="75" t="s">
        <v>78</v>
      </c>
    </row>
    <row r="1229" spans="18:19" ht="15">
      <c r="R1229" s="74">
        <v>43585</v>
      </c>
      <c r="S1229" s="75" t="s">
        <v>78</v>
      </c>
    </row>
    <row r="1230" spans="18:19" ht="15">
      <c r="R1230" s="74">
        <v>43586</v>
      </c>
      <c r="S1230" s="75" t="s">
        <v>78</v>
      </c>
    </row>
    <row r="1231" spans="18:19" ht="15">
      <c r="R1231" s="74">
        <v>43587</v>
      </c>
      <c r="S1231" s="75" t="s">
        <v>78</v>
      </c>
    </row>
    <row r="1232" spans="18:19" ht="15">
      <c r="R1232" s="74">
        <v>43588</v>
      </c>
      <c r="S1232" s="76" t="s">
        <v>81</v>
      </c>
    </row>
    <row r="1233" spans="18:19" ht="15">
      <c r="R1233" s="74">
        <v>43589</v>
      </c>
      <c r="S1233" s="77" t="s">
        <v>79</v>
      </c>
    </row>
    <row r="1234" spans="18:19" ht="15">
      <c r="R1234" s="74">
        <v>43590</v>
      </c>
      <c r="S1234" s="77" t="s">
        <v>79</v>
      </c>
    </row>
    <row r="1235" spans="18:19" ht="15">
      <c r="R1235" s="74">
        <v>43591</v>
      </c>
      <c r="S1235" s="75" t="s">
        <v>78</v>
      </c>
    </row>
    <row r="1236" spans="18:19" ht="15">
      <c r="R1236" s="74">
        <v>43592</v>
      </c>
      <c r="S1236" s="75" t="s">
        <v>78</v>
      </c>
    </row>
    <row r="1237" spans="18:19" ht="15">
      <c r="R1237" s="74">
        <v>43593</v>
      </c>
      <c r="S1237" s="75" t="s">
        <v>78</v>
      </c>
    </row>
    <row r="1238" spans="18:19" ht="15">
      <c r="R1238" s="74">
        <v>43594</v>
      </c>
      <c r="S1238" s="75" t="s">
        <v>78</v>
      </c>
    </row>
    <row r="1239" spans="18:19" ht="15">
      <c r="R1239" s="74">
        <v>43595</v>
      </c>
      <c r="S1239" s="76" t="s">
        <v>81</v>
      </c>
    </row>
    <row r="1240" spans="18:19" ht="15">
      <c r="R1240" s="74">
        <v>43596</v>
      </c>
      <c r="S1240" s="77" t="s">
        <v>79</v>
      </c>
    </row>
    <row r="1241" spans="18:19" ht="15">
      <c r="R1241" s="74">
        <v>43597</v>
      </c>
      <c r="S1241" s="77" t="s">
        <v>79</v>
      </c>
    </row>
    <row r="1242" spans="18:19" ht="15">
      <c r="R1242" s="74">
        <v>43598</v>
      </c>
      <c r="S1242" s="75" t="s">
        <v>78</v>
      </c>
    </row>
    <row r="1243" spans="18:19" ht="15">
      <c r="R1243" s="74">
        <v>43599</v>
      </c>
      <c r="S1243" s="75" t="s">
        <v>78</v>
      </c>
    </row>
    <row r="1244" spans="18:19" ht="15">
      <c r="R1244" s="74">
        <v>43600</v>
      </c>
      <c r="S1244" s="75" t="s">
        <v>78</v>
      </c>
    </row>
    <row r="1245" spans="18:19" ht="15">
      <c r="R1245" s="74">
        <v>43601</v>
      </c>
      <c r="S1245" s="75" t="s">
        <v>78</v>
      </c>
    </row>
    <row r="1246" spans="18:19" ht="15">
      <c r="R1246" s="74">
        <v>43602</v>
      </c>
      <c r="S1246" s="76" t="s">
        <v>81</v>
      </c>
    </row>
    <row r="1247" spans="18:19" ht="15">
      <c r="R1247" s="74">
        <v>43603</v>
      </c>
      <c r="S1247" s="77" t="s">
        <v>79</v>
      </c>
    </row>
    <row r="1248" spans="18:19" ht="15">
      <c r="R1248" s="74">
        <v>43604</v>
      </c>
      <c r="S1248" s="77" t="s">
        <v>79</v>
      </c>
    </row>
    <row r="1249" spans="18:19" ht="15">
      <c r="R1249" s="74">
        <v>43605</v>
      </c>
      <c r="S1249" s="75" t="s">
        <v>78</v>
      </c>
    </row>
    <row r="1250" spans="18:19" ht="15">
      <c r="R1250" s="74">
        <v>43606</v>
      </c>
      <c r="S1250" s="75" t="s">
        <v>78</v>
      </c>
    </row>
    <row r="1251" spans="18:19" ht="15">
      <c r="R1251" s="74">
        <v>43607</v>
      </c>
      <c r="S1251" s="75" t="s">
        <v>78</v>
      </c>
    </row>
    <row r="1252" spans="18:19" ht="15">
      <c r="R1252" s="74">
        <v>43608</v>
      </c>
      <c r="S1252" s="75" t="s">
        <v>78</v>
      </c>
    </row>
    <row r="1253" spans="18:19" ht="15">
      <c r="R1253" s="74">
        <v>43609</v>
      </c>
      <c r="S1253" s="76" t="s">
        <v>81</v>
      </c>
    </row>
    <row r="1254" spans="18:19" ht="15">
      <c r="R1254" s="74">
        <v>43610</v>
      </c>
      <c r="S1254" s="77" t="s">
        <v>79</v>
      </c>
    </row>
    <row r="1255" spans="18:19" ht="15">
      <c r="R1255" s="74">
        <v>43611</v>
      </c>
      <c r="S1255" s="77" t="s">
        <v>79</v>
      </c>
    </row>
    <row r="1256" spans="18:19" ht="15">
      <c r="R1256" s="74">
        <v>43612</v>
      </c>
      <c r="S1256" s="75" t="s">
        <v>78</v>
      </c>
    </row>
    <row r="1257" spans="18:19" ht="15">
      <c r="R1257" s="74">
        <v>43613</v>
      </c>
      <c r="S1257" s="75" t="s">
        <v>78</v>
      </c>
    </row>
    <row r="1258" spans="18:19" ht="15">
      <c r="R1258" s="74">
        <v>43614</v>
      </c>
      <c r="S1258" s="75" t="s">
        <v>78</v>
      </c>
    </row>
    <row r="1259" spans="18:19" ht="15">
      <c r="R1259" s="74">
        <v>43615</v>
      </c>
      <c r="S1259" s="75" t="s">
        <v>78</v>
      </c>
    </row>
    <row r="1260" spans="18:19" ht="15">
      <c r="R1260" s="74">
        <v>43616</v>
      </c>
      <c r="S1260" s="76" t="s">
        <v>81</v>
      </c>
    </row>
    <row r="1261" spans="18:19" ht="15">
      <c r="R1261" s="74">
        <v>43617</v>
      </c>
      <c r="S1261" s="77" t="s">
        <v>79</v>
      </c>
    </row>
    <row r="1262" spans="18:19" ht="15">
      <c r="R1262" s="74">
        <v>43618</v>
      </c>
      <c r="S1262" s="77" t="s">
        <v>79</v>
      </c>
    </row>
    <row r="1263" spans="18:19" ht="15">
      <c r="R1263" s="74">
        <v>43619</v>
      </c>
      <c r="S1263" s="75" t="s">
        <v>78</v>
      </c>
    </row>
    <row r="1264" spans="18:19" ht="15">
      <c r="R1264" s="74">
        <v>43620</v>
      </c>
      <c r="S1264" s="75" t="s">
        <v>78</v>
      </c>
    </row>
    <row r="1265" spans="18:19" ht="15">
      <c r="R1265" s="74">
        <v>43621</v>
      </c>
      <c r="S1265" s="75" t="s">
        <v>78</v>
      </c>
    </row>
    <row r="1266" spans="18:19" ht="15">
      <c r="R1266" s="74">
        <v>43622</v>
      </c>
      <c r="S1266" s="75" t="s">
        <v>78</v>
      </c>
    </row>
    <row r="1267" spans="18:19" ht="15">
      <c r="R1267" s="74">
        <v>43623</v>
      </c>
      <c r="S1267" s="76" t="s">
        <v>81</v>
      </c>
    </row>
    <row r="1268" spans="18:19" ht="15">
      <c r="R1268" s="74">
        <v>43624</v>
      </c>
      <c r="S1268" s="77" t="s">
        <v>79</v>
      </c>
    </row>
    <row r="1269" spans="18:19" ht="15">
      <c r="R1269" s="74">
        <v>43625</v>
      </c>
      <c r="S1269" s="77" t="s">
        <v>79</v>
      </c>
    </row>
    <row r="1270" spans="18:19" ht="15">
      <c r="R1270" s="74">
        <v>43626</v>
      </c>
      <c r="S1270" s="75" t="s">
        <v>78</v>
      </c>
    </row>
    <row r="1271" spans="18:19" ht="15">
      <c r="R1271" s="74">
        <v>43627</v>
      </c>
      <c r="S1271" s="75" t="s">
        <v>78</v>
      </c>
    </row>
    <row r="1272" spans="18:19" ht="15">
      <c r="R1272" s="74">
        <v>43628</v>
      </c>
      <c r="S1272" s="75" t="s">
        <v>78</v>
      </c>
    </row>
    <row r="1273" spans="18:19" ht="15">
      <c r="R1273" s="74">
        <v>43629</v>
      </c>
      <c r="S1273" s="75" t="s">
        <v>78</v>
      </c>
    </row>
    <row r="1274" spans="18:19" ht="15">
      <c r="R1274" s="74">
        <v>43630</v>
      </c>
      <c r="S1274" s="76" t="s">
        <v>81</v>
      </c>
    </row>
    <row r="1275" spans="18:19" ht="15">
      <c r="R1275" s="74">
        <v>43631</v>
      </c>
      <c r="S1275" s="77" t="s">
        <v>79</v>
      </c>
    </row>
    <row r="1276" spans="18:19" ht="15">
      <c r="R1276" s="74">
        <v>43632</v>
      </c>
      <c r="S1276" s="77" t="s">
        <v>79</v>
      </c>
    </row>
    <row r="1277" spans="18:19" ht="15">
      <c r="R1277" s="74">
        <v>43633</v>
      </c>
      <c r="S1277" s="75" t="s">
        <v>78</v>
      </c>
    </row>
    <row r="1278" spans="18:19" ht="15">
      <c r="R1278" s="74">
        <v>43634</v>
      </c>
      <c r="S1278" s="75" t="s">
        <v>78</v>
      </c>
    </row>
    <row r="1279" spans="18:19" ht="15">
      <c r="R1279" s="74">
        <v>43635</v>
      </c>
      <c r="S1279" s="75" t="s">
        <v>78</v>
      </c>
    </row>
    <row r="1280" spans="18:19" ht="15">
      <c r="R1280" s="74">
        <v>43636</v>
      </c>
      <c r="S1280" s="75" t="s">
        <v>78</v>
      </c>
    </row>
    <row r="1281" spans="18:19" ht="15">
      <c r="R1281" s="74">
        <v>43637</v>
      </c>
      <c r="S1281" s="76" t="s">
        <v>81</v>
      </c>
    </row>
    <row r="1282" spans="18:19" ht="15">
      <c r="R1282" s="74">
        <v>43638</v>
      </c>
      <c r="S1282" s="77" t="s">
        <v>79</v>
      </c>
    </row>
    <row r="1283" spans="18:19" ht="15">
      <c r="R1283" s="74">
        <v>43639</v>
      </c>
      <c r="S1283" s="77" t="s">
        <v>79</v>
      </c>
    </row>
    <row r="1284" spans="18:19" ht="15">
      <c r="R1284" s="74">
        <v>43640</v>
      </c>
      <c r="S1284" s="75" t="s">
        <v>78</v>
      </c>
    </row>
    <row r="1285" spans="18:19" ht="15">
      <c r="R1285" s="74">
        <v>43641</v>
      </c>
      <c r="S1285" s="75" t="s">
        <v>78</v>
      </c>
    </row>
    <row r="1286" spans="18:19" ht="15">
      <c r="R1286" s="74">
        <v>43642</v>
      </c>
      <c r="S1286" s="75" t="s">
        <v>78</v>
      </c>
    </row>
    <row r="1287" spans="18:19" ht="15">
      <c r="R1287" s="74">
        <v>43643</v>
      </c>
      <c r="S1287" s="75" t="s">
        <v>78</v>
      </c>
    </row>
    <row r="1288" spans="18:19" ht="15">
      <c r="R1288" s="74">
        <v>43644</v>
      </c>
      <c r="S1288" s="76" t="s">
        <v>81</v>
      </c>
    </row>
    <row r="1289" spans="18:19" ht="15">
      <c r="R1289" s="74">
        <v>43645</v>
      </c>
      <c r="S1289" s="77" t="s">
        <v>79</v>
      </c>
    </row>
    <row r="1290" spans="18:19" ht="15">
      <c r="R1290" s="74">
        <v>43646</v>
      </c>
      <c r="S1290" s="77" t="s">
        <v>79</v>
      </c>
    </row>
    <row r="1291" spans="18:19" ht="15">
      <c r="R1291" s="74">
        <v>43647</v>
      </c>
      <c r="S1291" s="75" t="s">
        <v>78</v>
      </c>
    </row>
    <row r="1292" spans="18:19" ht="15">
      <c r="R1292" s="74">
        <v>43648</v>
      </c>
      <c r="S1292" s="75" t="s">
        <v>78</v>
      </c>
    </row>
    <row r="1293" spans="18:19" ht="15">
      <c r="R1293" s="74">
        <v>43649</v>
      </c>
      <c r="S1293" s="75" t="s">
        <v>78</v>
      </c>
    </row>
    <row r="1294" spans="18:19" ht="15">
      <c r="R1294" s="74">
        <v>43650</v>
      </c>
      <c r="S1294" s="75" t="s">
        <v>78</v>
      </c>
    </row>
    <row r="1295" spans="18:19" ht="15">
      <c r="R1295" s="74">
        <v>43651</v>
      </c>
      <c r="S1295" s="76" t="s">
        <v>81</v>
      </c>
    </row>
    <row r="1296" spans="18:19" ht="15">
      <c r="R1296" s="74">
        <v>43652</v>
      </c>
      <c r="S1296" s="77" t="s">
        <v>79</v>
      </c>
    </row>
    <row r="1297" spans="18:19" ht="15">
      <c r="R1297" s="74">
        <v>43653</v>
      </c>
      <c r="S1297" s="77" t="s">
        <v>79</v>
      </c>
    </row>
    <row r="1298" spans="18:19" ht="15">
      <c r="R1298" s="74">
        <v>43654</v>
      </c>
      <c r="S1298" s="75" t="s">
        <v>78</v>
      </c>
    </row>
    <row r="1299" spans="18:19" ht="15">
      <c r="R1299" s="74">
        <v>43655</v>
      </c>
      <c r="S1299" s="75" t="s">
        <v>78</v>
      </c>
    </row>
    <row r="1300" spans="18:19" ht="15">
      <c r="R1300" s="74">
        <v>43656</v>
      </c>
      <c r="S1300" s="75" t="s">
        <v>78</v>
      </c>
    </row>
    <row r="1301" spans="18:19" ht="15">
      <c r="R1301" s="74">
        <v>43657</v>
      </c>
      <c r="S1301" s="75" t="s">
        <v>78</v>
      </c>
    </row>
    <row r="1302" spans="18:19" ht="15">
      <c r="R1302" s="74">
        <v>43658</v>
      </c>
      <c r="S1302" s="76" t="s">
        <v>81</v>
      </c>
    </row>
    <row r="1303" spans="18:19" ht="15">
      <c r="R1303" s="74">
        <v>43659</v>
      </c>
      <c r="S1303" s="77" t="s">
        <v>79</v>
      </c>
    </row>
    <row r="1304" spans="18:19" ht="15">
      <c r="R1304" s="74">
        <v>43660</v>
      </c>
      <c r="S1304" s="77" t="s">
        <v>79</v>
      </c>
    </row>
    <row r="1305" spans="18:19" ht="15">
      <c r="R1305" s="74">
        <v>43661</v>
      </c>
      <c r="S1305" s="75" t="s">
        <v>78</v>
      </c>
    </row>
    <row r="1306" spans="18:19" ht="15">
      <c r="R1306" s="74">
        <v>43662</v>
      </c>
      <c r="S1306" s="75" t="s">
        <v>78</v>
      </c>
    </row>
    <row r="1307" spans="18:19" ht="15">
      <c r="R1307" s="74">
        <v>43663</v>
      </c>
      <c r="S1307" s="75" t="s">
        <v>78</v>
      </c>
    </row>
    <row r="1308" spans="18:19" ht="15">
      <c r="R1308" s="74">
        <v>43664</v>
      </c>
      <c r="S1308" s="75" t="s">
        <v>78</v>
      </c>
    </row>
    <row r="1309" spans="18:19" ht="15">
      <c r="R1309" s="74">
        <v>43665</v>
      </c>
      <c r="S1309" s="76" t="s">
        <v>81</v>
      </c>
    </row>
    <row r="1310" spans="18:19" ht="15">
      <c r="R1310" s="74">
        <v>43666</v>
      </c>
      <c r="S1310" s="77" t="s">
        <v>79</v>
      </c>
    </row>
    <row r="1311" spans="18:19" ht="15">
      <c r="R1311" s="74">
        <v>43667</v>
      </c>
      <c r="S1311" s="77" t="s">
        <v>79</v>
      </c>
    </row>
    <row r="1312" spans="18:19" ht="15">
      <c r="R1312" s="74">
        <v>43668</v>
      </c>
      <c r="S1312" s="75" t="s">
        <v>78</v>
      </c>
    </row>
    <row r="1313" spans="18:19" ht="15">
      <c r="R1313" s="74">
        <v>43669</v>
      </c>
      <c r="S1313" s="75" t="s">
        <v>78</v>
      </c>
    </row>
    <row r="1314" spans="18:19" ht="15">
      <c r="R1314" s="74">
        <v>43670</v>
      </c>
      <c r="S1314" s="75" t="s">
        <v>78</v>
      </c>
    </row>
    <row r="1315" spans="18:19" ht="15">
      <c r="R1315" s="74">
        <v>43671</v>
      </c>
      <c r="S1315" s="75" t="s">
        <v>78</v>
      </c>
    </row>
    <row r="1316" spans="18:19" ht="15">
      <c r="R1316" s="74">
        <v>43672</v>
      </c>
      <c r="S1316" s="76" t="s">
        <v>81</v>
      </c>
    </row>
    <row r="1317" spans="18:19" ht="15">
      <c r="R1317" s="74">
        <v>43673</v>
      </c>
      <c r="S1317" s="77" t="s">
        <v>79</v>
      </c>
    </row>
    <row r="1318" spans="18:19" ht="15">
      <c r="R1318" s="74">
        <v>43674</v>
      </c>
      <c r="S1318" s="77" t="s">
        <v>79</v>
      </c>
    </row>
    <row r="1319" spans="18:19" ht="15">
      <c r="R1319" s="74">
        <v>43675</v>
      </c>
      <c r="S1319" s="75" t="s">
        <v>78</v>
      </c>
    </row>
    <row r="1320" spans="18:19" ht="15">
      <c r="R1320" s="74">
        <v>43676</v>
      </c>
      <c r="S1320" s="75" t="s">
        <v>78</v>
      </c>
    </row>
    <row r="1321" spans="18:19" ht="15">
      <c r="R1321" s="74">
        <v>43677</v>
      </c>
      <c r="S1321" s="75" t="s">
        <v>78</v>
      </c>
    </row>
    <row r="1322" spans="18:19" ht="15">
      <c r="R1322" s="74">
        <v>43678</v>
      </c>
      <c r="S1322" s="75" t="s">
        <v>78</v>
      </c>
    </row>
    <row r="1323" spans="18:19" ht="15">
      <c r="R1323" s="74">
        <v>43679</v>
      </c>
      <c r="S1323" s="76" t="s">
        <v>81</v>
      </c>
    </row>
    <row r="1324" spans="18:19" ht="15">
      <c r="R1324" s="74">
        <v>43680</v>
      </c>
      <c r="S1324" s="77" t="s">
        <v>79</v>
      </c>
    </row>
    <row r="1325" spans="18:19" ht="15">
      <c r="R1325" s="74">
        <v>43681</v>
      </c>
      <c r="S1325" s="77" t="s">
        <v>79</v>
      </c>
    </row>
    <row r="1326" spans="18:19" ht="15">
      <c r="R1326" s="74">
        <v>43682</v>
      </c>
      <c r="S1326" s="75" t="s">
        <v>78</v>
      </c>
    </row>
    <row r="1327" spans="18:19" ht="15">
      <c r="R1327" s="74">
        <v>43683</v>
      </c>
      <c r="S1327" s="75" t="s">
        <v>78</v>
      </c>
    </row>
    <row r="1328" spans="18:19" ht="15">
      <c r="R1328" s="74">
        <v>43684</v>
      </c>
      <c r="S1328" s="75" t="s">
        <v>78</v>
      </c>
    </row>
    <row r="1329" spans="18:19" ht="15">
      <c r="R1329" s="74">
        <v>43685</v>
      </c>
      <c r="S1329" s="75" t="s">
        <v>78</v>
      </c>
    </row>
    <row r="1330" spans="18:19" ht="15">
      <c r="R1330" s="74">
        <v>43686</v>
      </c>
      <c r="S1330" s="76" t="s">
        <v>81</v>
      </c>
    </row>
    <row r="1331" spans="18:19" ht="15">
      <c r="R1331" s="74">
        <v>43687</v>
      </c>
      <c r="S1331" s="77" t="s">
        <v>79</v>
      </c>
    </row>
    <row r="1332" spans="18:19" ht="15">
      <c r="R1332" s="74">
        <v>43688</v>
      </c>
      <c r="S1332" s="77" t="s">
        <v>79</v>
      </c>
    </row>
    <row r="1333" spans="18:19" ht="15">
      <c r="R1333" s="74">
        <v>43689</v>
      </c>
      <c r="S1333" s="75" t="s">
        <v>78</v>
      </c>
    </row>
    <row r="1334" spans="18:19" ht="15">
      <c r="R1334" s="74">
        <v>43690</v>
      </c>
      <c r="S1334" s="75" t="s">
        <v>78</v>
      </c>
    </row>
    <row r="1335" spans="18:19" ht="15">
      <c r="R1335" s="74">
        <v>43691</v>
      </c>
      <c r="S1335" s="75" t="s">
        <v>78</v>
      </c>
    </row>
    <row r="1336" spans="18:19" ht="15">
      <c r="R1336" s="74">
        <v>43692</v>
      </c>
      <c r="S1336" s="75" t="s">
        <v>78</v>
      </c>
    </row>
    <row r="1337" spans="18:19" ht="15">
      <c r="R1337" s="74">
        <v>43693</v>
      </c>
      <c r="S1337" s="76" t="s">
        <v>81</v>
      </c>
    </row>
    <row r="1338" spans="18:19" ht="15">
      <c r="R1338" s="74">
        <v>43694</v>
      </c>
      <c r="S1338" s="77" t="s">
        <v>79</v>
      </c>
    </row>
    <row r="1339" spans="18:19" ht="15">
      <c r="R1339" s="74">
        <v>43695</v>
      </c>
      <c r="S1339" s="77" t="s">
        <v>79</v>
      </c>
    </row>
    <row r="1340" spans="18:19" ht="15">
      <c r="R1340" s="74">
        <v>43696</v>
      </c>
      <c r="S1340" s="75" t="s">
        <v>78</v>
      </c>
    </row>
    <row r="1341" spans="18:19" ht="15">
      <c r="R1341" s="74">
        <v>43697</v>
      </c>
      <c r="S1341" s="75" t="s">
        <v>78</v>
      </c>
    </row>
    <row r="1342" spans="18:19" ht="15">
      <c r="R1342" s="74">
        <v>43698</v>
      </c>
      <c r="S1342" s="75" t="s">
        <v>78</v>
      </c>
    </row>
    <row r="1343" spans="18:19" ht="15">
      <c r="R1343" s="74">
        <v>43699</v>
      </c>
      <c r="S1343" s="75" t="s">
        <v>78</v>
      </c>
    </row>
    <row r="1344" spans="18:19" ht="15">
      <c r="R1344" s="74">
        <v>43700</v>
      </c>
      <c r="S1344" s="76" t="s">
        <v>81</v>
      </c>
    </row>
    <row r="1345" spans="18:19" ht="15">
      <c r="R1345" s="74">
        <v>43701</v>
      </c>
      <c r="S1345" s="77" t="s">
        <v>79</v>
      </c>
    </row>
    <row r="1346" spans="18:19" ht="15">
      <c r="R1346" s="74">
        <v>43702</v>
      </c>
      <c r="S1346" s="77" t="s">
        <v>79</v>
      </c>
    </row>
    <row r="1347" spans="18:19" ht="15">
      <c r="R1347" s="74">
        <v>43703</v>
      </c>
      <c r="S1347" s="75" t="s">
        <v>78</v>
      </c>
    </row>
    <row r="1348" spans="18:19" ht="15">
      <c r="R1348" s="74">
        <v>43704</v>
      </c>
      <c r="S1348" s="75" t="s">
        <v>78</v>
      </c>
    </row>
    <row r="1349" spans="18:19" ht="15">
      <c r="R1349" s="74">
        <v>43705</v>
      </c>
      <c r="S1349" s="75" t="s">
        <v>78</v>
      </c>
    </row>
    <row r="1350" spans="18:19" ht="15">
      <c r="R1350" s="74">
        <v>43706</v>
      </c>
      <c r="S1350" s="75" t="s">
        <v>78</v>
      </c>
    </row>
    <row r="1351" spans="18:19" ht="15">
      <c r="R1351" s="74">
        <v>43707</v>
      </c>
      <c r="S1351" s="76" t="s">
        <v>81</v>
      </c>
    </row>
    <row r="1352" spans="18:19" ht="15">
      <c r="R1352" s="74">
        <v>43708</v>
      </c>
      <c r="S1352" s="77" t="s">
        <v>79</v>
      </c>
    </row>
    <row r="1353" spans="18:19" ht="15">
      <c r="R1353" s="74">
        <v>43709</v>
      </c>
      <c r="S1353" s="77" t="s">
        <v>79</v>
      </c>
    </row>
    <row r="1354" spans="18:19" ht="15">
      <c r="R1354" s="74">
        <v>43710</v>
      </c>
      <c r="S1354" s="75" t="s">
        <v>78</v>
      </c>
    </row>
    <row r="1355" spans="18:19" ht="15">
      <c r="R1355" s="74">
        <v>43711</v>
      </c>
      <c r="S1355" s="75" t="s">
        <v>78</v>
      </c>
    </row>
    <row r="1356" spans="18:19" ht="15">
      <c r="R1356" s="74">
        <v>43712</v>
      </c>
      <c r="S1356" s="75" t="s">
        <v>78</v>
      </c>
    </row>
    <row r="1357" spans="18:19" ht="15">
      <c r="R1357" s="74">
        <v>43713</v>
      </c>
      <c r="S1357" s="75" t="s">
        <v>78</v>
      </c>
    </row>
    <row r="1358" spans="18:19" ht="15">
      <c r="R1358" s="74">
        <v>43714</v>
      </c>
      <c r="S1358" s="76" t="s">
        <v>81</v>
      </c>
    </row>
    <row r="1359" spans="18:19" ht="15">
      <c r="R1359" s="74">
        <v>43715</v>
      </c>
      <c r="S1359" s="77" t="s">
        <v>79</v>
      </c>
    </row>
    <row r="1360" spans="18:19" ht="15">
      <c r="R1360" s="74">
        <v>43716</v>
      </c>
      <c r="S1360" s="77" t="s">
        <v>79</v>
      </c>
    </row>
    <row r="1361" spans="18:19" ht="15">
      <c r="R1361" s="74">
        <v>43717</v>
      </c>
      <c r="S1361" s="75" t="s">
        <v>78</v>
      </c>
    </row>
    <row r="1362" spans="18:19" ht="15">
      <c r="R1362" s="74">
        <v>43718</v>
      </c>
      <c r="S1362" s="75" t="s">
        <v>78</v>
      </c>
    </row>
    <row r="1363" spans="18:19" ht="15">
      <c r="R1363" s="74">
        <v>43719</v>
      </c>
      <c r="S1363" s="75" t="s">
        <v>78</v>
      </c>
    </row>
    <row r="1364" spans="18:19" ht="15">
      <c r="R1364" s="74">
        <v>43720</v>
      </c>
      <c r="S1364" s="75" t="s">
        <v>78</v>
      </c>
    </row>
    <row r="1365" spans="18:19" ht="15">
      <c r="R1365" s="74">
        <v>43721</v>
      </c>
      <c r="S1365" s="76" t="s">
        <v>81</v>
      </c>
    </row>
    <row r="1366" spans="18:19" ht="15">
      <c r="R1366" s="74">
        <v>43722</v>
      </c>
      <c r="S1366" s="77" t="s">
        <v>79</v>
      </c>
    </row>
    <row r="1367" spans="18:19" ht="15">
      <c r="R1367" s="74">
        <v>43723</v>
      </c>
      <c r="S1367" s="77" t="s">
        <v>79</v>
      </c>
    </row>
    <row r="1368" spans="18:19" ht="15">
      <c r="R1368" s="74">
        <v>43724</v>
      </c>
      <c r="S1368" s="75" t="s">
        <v>78</v>
      </c>
    </row>
    <row r="1369" spans="18:19" ht="15">
      <c r="R1369" s="74">
        <v>43725</v>
      </c>
      <c r="S1369" s="75" t="s">
        <v>78</v>
      </c>
    </row>
    <row r="1370" spans="18:19" ht="15">
      <c r="R1370" s="74">
        <v>43726</v>
      </c>
      <c r="S1370" s="75" t="s">
        <v>78</v>
      </c>
    </row>
    <row r="1371" spans="18:19" ht="15">
      <c r="R1371" s="74">
        <v>43727</v>
      </c>
      <c r="S1371" s="75" t="s">
        <v>78</v>
      </c>
    </row>
    <row r="1372" spans="18:19" ht="15">
      <c r="R1372" s="74">
        <v>43728</v>
      </c>
      <c r="S1372" s="76" t="s">
        <v>81</v>
      </c>
    </row>
    <row r="1373" spans="18:19" ht="15">
      <c r="R1373" s="74">
        <v>43729</v>
      </c>
      <c r="S1373" s="77" t="s">
        <v>79</v>
      </c>
    </row>
    <row r="1374" spans="18:19" ht="15">
      <c r="R1374" s="74">
        <v>43730</v>
      </c>
      <c r="S1374" s="77" t="s">
        <v>79</v>
      </c>
    </row>
    <row r="1375" spans="18:19" ht="15">
      <c r="R1375" s="74">
        <v>43731</v>
      </c>
      <c r="S1375" s="75" t="s">
        <v>78</v>
      </c>
    </row>
    <row r="1376" spans="18:19" ht="15">
      <c r="R1376" s="74">
        <v>43732</v>
      </c>
      <c r="S1376" s="75" t="s">
        <v>78</v>
      </c>
    </row>
    <row r="1377" spans="18:19" ht="15">
      <c r="R1377" s="74">
        <v>43733</v>
      </c>
      <c r="S1377" s="75" t="s">
        <v>78</v>
      </c>
    </row>
    <row r="1378" spans="18:19" ht="15">
      <c r="R1378" s="74">
        <v>43734</v>
      </c>
      <c r="S1378" s="75" t="s">
        <v>78</v>
      </c>
    </row>
    <row r="1379" spans="18:19" ht="15">
      <c r="R1379" s="74">
        <v>43735</v>
      </c>
      <c r="S1379" s="76" t="s">
        <v>81</v>
      </c>
    </row>
    <row r="1380" spans="18:19" ht="15">
      <c r="R1380" s="74">
        <v>43736</v>
      </c>
      <c r="S1380" s="77" t="s">
        <v>79</v>
      </c>
    </row>
    <row r="1381" spans="18:19" ht="15">
      <c r="R1381" s="74">
        <v>43737</v>
      </c>
      <c r="S1381" s="77" t="s">
        <v>79</v>
      </c>
    </row>
    <row r="1382" spans="18:19" ht="15">
      <c r="R1382" s="74">
        <v>43738</v>
      </c>
      <c r="S1382" s="75" t="s">
        <v>78</v>
      </c>
    </row>
    <row r="1383" spans="18:19" ht="15">
      <c r="R1383" s="74">
        <v>43739</v>
      </c>
      <c r="S1383" s="75" t="s">
        <v>78</v>
      </c>
    </row>
    <row r="1384" spans="18:19" ht="15">
      <c r="R1384" s="74">
        <v>43740</v>
      </c>
      <c r="S1384" s="75" t="s">
        <v>78</v>
      </c>
    </row>
    <row r="1385" spans="18:19" ht="15">
      <c r="R1385" s="74">
        <v>43741</v>
      </c>
      <c r="S1385" s="75" t="s">
        <v>78</v>
      </c>
    </row>
    <row r="1386" spans="18:19" ht="15">
      <c r="R1386" s="74">
        <v>43742</v>
      </c>
      <c r="S1386" s="76" t="s">
        <v>81</v>
      </c>
    </row>
    <row r="1387" spans="18:19" ht="15">
      <c r="R1387" s="74">
        <v>43743</v>
      </c>
      <c r="S1387" s="77" t="s">
        <v>79</v>
      </c>
    </row>
    <row r="1388" spans="18:19" ht="15">
      <c r="R1388" s="74">
        <v>43744</v>
      </c>
      <c r="S1388" s="77" t="s">
        <v>79</v>
      </c>
    </row>
    <row r="1389" spans="18:19" ht="15">
      <c r="R1389" s="74">
        <v>43745</v>
      </c>
      <c r="S1389" s="75" t="s">
        <v>78</v>
      </c>
    </row>
    <row r="1390" spans="18:19" ht="15">
      <c r="R1390" s="74">
        <v>43746</v>
      </c>
      <c r="S1390" s="75" t="s">
        <v>78</v>
      </c>
    </row>
    <row r="1391" spans="18:19" ht="15">
      <c r="R1391" s="74">
        <v>43747</v>
      </c>
      <c r="S1391" s="75" t="s">
        <v>78</v>
      </c>
    </row>
    <row r="1392" spans="18:19" ht="15">
      <c r="R1392" s="74">
        <v>43748</v>
      </c>
      <c r="S1392" s="75" t="s">
        <v>78</v>
      </c>
    </row>
    <row r="1393" spans="18:19" ht="15">
      <c r="R1393" s="74">
        <v>43749</v>
      </c>
      <c r="S1393" s="76" t="s">
        <v>81</v>
      </c>
    </row>
    <row r="1394" spans="18:19" ht="15">
      <c r="R1394" s="74">
        <v>43750</v>
      </c>
      <c r="S1394" s="77" t="s">
        <v>79</v>
      </c>
    </row>
    <row r="1395" spans="18:19" ht="15">
      <c r="R1395" s="74">
        <v>43751</v>
      </c>
      <c r="S1395" s="77" t="s">
        <v>79</v>
      </c>
    </row>
    <row r="1396" spans="18:19" ht="15">
      <c r="R1396" s="74">
        <v>43752</v>
      </c>
      <c r="S1396" s="75" t="s">
        <v>78</v>
      </c>
    </row>
    <row r="1397" spans="18:19" ht="15">
      <c r="R1397" s="74">
        <v>43753</v>
      </c>
      <c r="S1397" s="75" t="s">
        <v>78</v>
      </c>
    </row>
    <row r="1398" spans="18:19" ht="15">
      <c r="R1398" s="74">
        <v>43754</v>
      </c>
      <c r="S1398" s="75" t="s">
        <v>78</v>
      </c>
    </row>
    <row r="1399" spans="18:19" ht="15">
      <c r="R1399" s="74">
        <v>43755</v>
      </c>
      <c r="S1399" s="75" t="s">
        <v>78</v>
      </c>
    </row>
    <row r="1400" spans="18:19" ht="15">
      <c r="R1400" s="74">
        <v>43756</v>
      </c>
      <c r="S1400" s="76" t="s">
        <v>81</v>
      </c>
    </row>
    <row r="1401" spans="18:19" ht="15">
      <c r="R1401" s="74">
        <v>43757</v>
      </c>
      <c r="S1401" s="77" t="s">
        <v>79</v>
      </c>
    </row>
    <row r="1402" spans="18:19" ht="15">
      <c r="R1402" s="74">
        <v>43758</v>
      </c>
      <c r="S1402" s="77" t="s">
        <v>79</v>
      </c>
    </row>
    <row r="1403" spans="18:19" ht="15">
      <c r="R1403" s="74">
        <v>43759</v>
      </c>
      <c r="S1403" s="75" t="s">
        <v>78</v>
      </c>
    </row>
    <row r="1404" spans="18:19" ht="15">
      <c r="R1404" s="74">
        <v>43760</v>
      </c>
      <c r="S1404" s="75" t="s">
        <v>78</v>
      </c>
    </row>
    <row r="1405" spans="18:19" ht="15">
      <c r="R1405" s="74">
        <v>43761</v>
      </c>
      <c r="S1405" s="75" t="s">
        <v>78</v>
      </c>
    </row>
    <row r="1406" spans="18:19" ht="15">
      <c r="R1406" s="74">
        <v>43762</v>
      </c>
      <c r="S1406" s="75" t="s">
        <v>78</v>
      </c>
    </row>
    <row r="1407" spans="18:19" ht="15">
      <c r="R1407" s="74">
        <v>43763</v>
      </c>
      <c r="S1407" s="76" t="s">
        <v>81</v>
      </c>
    </row>
    <row r="1408" spans="18:19" ht="15">
      <c r="R1408" s="74">
        <v>43764</v>
      </c>
      <c r="S1408" s="77" t="s">
        <v>79</v>
      </c>
    </row>
    <row r="1409" spans="18:19" ht="15">
      <c r="R1409" s="74">
        <v>43765</v>
      </c>
      <c r="S1409" s="77" t="s">
        <v>79</v>
      </c>
    </row>
    <row r="1410" spans="18:19" ht="15">
      <c r="R1410" s="74">
        <v>43766</v>
      </c>
      <c r="S1410" s="75" t="s">
        <v>78</v>
      </c>
    </row>
    <row r="1411" spans="18:19" ht="15">
      <c r="R1411" s="74">
        <v>43767</v>
      </c>
      <c r="S1411" s="75" t="s">
        <v>78</v>
      </c>
    </row>
    <row r="1412" spans="18:19" ht="15">
      <c r="R1412" s="74">
        <v>43768</v>
      </c>
      <c r="S1412" s="75" t="s">
        <v>78</v>
      </c>
    </row>
    <row r="1413" spans="18:19" ht="15">
      <c r="R1413" s="74">
        <v>43769</v>
      </c>
      <c r="S1413" s="75" t="s">
        <v>78</v>
      </c>
    </row>
    <row r="1414" spans="18:19" ht="15">
      <c r="R1414" s="74">
        <v>43770</v>
      </c>
      <c r="S1414" s="76" t="s">
        <v>81</v>
      </c>
    </row>
    <row r="1415" spans="18:19" ht="15">
      <c r="R1415" s="74">
        <v>43771</v>
      </c>
      <c r="S1415" s="77" t="s">
        <v>79</v>
      </c>
    </row>
    <row r="1416" spans="18:19" ht="15">
      <c r="R1416" s="74">
        <v>43772</v>
      </c>
      <c r="S1416" s="77" t="s">
        <v>79</v>
      </c>
    </row>
    <row r="1417" spans="18:19" ht="15">
      <c r="R1417" s="74">
        <v>43773</v>
      </c>
      <c r="S1417" s="75" t="s">
        <v>78</v>
      </c>
    </row>
    <row r="1418" spans="18:19" ht="15">
      <c r="R1418" s="74">
        <v>43774</v>
      </c>
      <c r="S1418" s="75" t="s">
        <v>78</v>
      </c>
    </row>
    <row r="1419" spans="18:19" ht="15">
      <c r="R1419" s="74">
        <v>43775</v>
      </c>
      <c r="S1419" s="75" t="s">
        <v>78</v>
      </c>
    </row>
    <row r="1420" spans="18:19" ht="15">
      <c r="R1420" s="74">
        <v>43776</v>
      </c>
      <c r="S1420" s="75" t="s">
        <v>78</v>
      </c>
    </row>
    <row r="1421" spans="18:19" ht="15">
      <c r="R1421" s="74">
        <v>43777</v>
      </c>
      <c r="S1421" s="76" t="s">
        <v>81</v>
      </c>
    </row>
    <row r="1422" spans="18:19" ht="15">
      <c r="R1422" s="74">
        <v>43778</v>
      </c>
      <c r="S1422" s="77" t="s">
        <v>79</v>
      </c>
    </row>
    <row r="1423" spans="18:19" ht="15">
      <c r="R1423" s="74">
        <v>43779</v>
      </c>
      <c r="S1423" s="77" t="s">
        <v>79</v>
      </c>
    </row>
    <row r="1424" spans="18:19" ht="15">
      <c r="R1424" s="74">
        <v>43780</v>
      </c>
      <c r="S1424" s="75" t="s">
        <v>78</v>
      </c>
    </row>
    <row r="1425" spans="18:19" ht="15">
      <c r="R1425" s="74">
        <v>43781</v>
      </c>
      <c r="S1425" s="75" t="s">
        <v>78</v>
      </c>
    </row>
    <row r="1426" spans="18:19" ht="15">
      <c r="R1426" s="74">
        <v>43782</v>
      </c>
      <c r="S1426" s="75" t="s">
        <v>78</v>
      </c>
    </row>
    <row r="1427" spans="18:19" ht="15">
      <c r="R1427" s="74">
        <v>43783</v>
      </c>
      <c r="S1427" s="75" t="s">
        <v>78</v>
      </c>
    </row>
    <row r="1428" spans="18:19" ht="15">
      <c r="R1428" s="74">
        <v>43784</v>
      </c>
      <c r="S1428" s="76" t="s">
        <v>81</v>
      </c>
    </row>
    <row r="1429" spans="18:19" ht="15">
      <c r="R1429" s="74">
        <v>43785</v>
      </c>
      <c r="S1429" s="77" t="s">
        <v>79</v>
      </c>
    </row>
    <row r="1430" spans="18:19" ht="15">
      <c r="R1430" s="74">
        <v>43786</v>
      </c>
      <c r="S1430" s="77" t="s">
        <v>79</v>
      </c>
    </row>
    <row r="1431" spans="18:19" ht="15">
      <c r="R1431" s="74">
        <v>43787</v>
      </c>
      <c r="S1431" s="75" t="s">
        <v>78</v>
      </c>
    </row>
    <row r="1432" spans="18:19" ht="15">
      <c r="R1432" s="74">
        <v>43788</v>
      </c>
      <c r="S1432" s="75" t="s">
        <v>78</v>
      </c>
    </row>
    <row r="1433" spans="18:19" ht="15">
      <c r="R1433" s="74">
        <v>43789</v>
      </c>
      <c r="S1433" s="75" t="s">
        <v>78</v>
      </c>
    </row>
    <row r="1434" spans="18:19" ht="15">
      <c r="R1434" s="74">
        <v>43790</v>
      </c>
      <c r="S1434" s="75" t="s">
        <v>78</v>
      </c>
    </row>
    <row r="1435" spans="18:19" ht="15">
      <c r="R1435" s="74">
        <v>43791</v>
      </c>
      <c r="S1435" s="76" t="s">
        <v>81</v>
      </c>
    </row>
    <row r="1436" spans="18:19" ht="15">
      <c r="R1436" s="74">
        <v>43792</v>
      </c>
      <c r="S1436" s="77" t="s">
        <v>79</v>
      </c>
    </row>
    <row r="1437" spans="18:19" ht="15">
      <c r="R1437" s="74">
        <v>43793</v>
      </c>
      <c r="S1437" s="77" t="s">
        <v>79</v>
      </c>
    </row>
    <row r="1438" spans="18:19" ht="15">
      <c r="R1438" s="74">
        <v>43794</v>
      </c>
      <c r="S1438" s="75" t="s">
        <v>78</v>
      </c>
    </row>
    <row r="1439" spans="18:19" ht="15">
      <c r="R1439" s="74">
        <v>43795</v>
      </c>
      <c r="S1439" s="75" t="s">
        <v>78</v>
      </c>
    </row>
    <row r="1440" spans="18:19" ht="15">
      <c r="R1440" s="74">
        <v>43796</v>
      </c>
      <c r="S1440" s="75" t="s">
        <v>78</v>
      </c>
    </row>
    <row r="1441" spans="18:19" ht="15">
      <c r="R1441" s="74">
        <v>43797</v>
      </c>
      <c r="S1441" s="75" t="s">
        <v>78</v>
      </c>
    </row>
    <row r="1442" spans="18:19" ht="15">
      <c r="R1442" s="74">
        <v>43798</v>
      </c>
      <c r="S1442" s="76" t="s">
        <v>81</v>
      </c>
    </row>
    <row r="1443" spans="18:19" ht="15">
      <c r="R1443" s="74">
        <v>43799</v>
      </c>
      <c r="S1443" s="77" t="s">
        <v>79</v>
      </c>
    </row>
    <row r="1444" spans="18:19" ht="15">
      <c r="R1444" s="74">
        <v>43800</v>
      </c>
      <c r="S1444" s="77" t="s">
        <v>79</v>
      </c>
    </row>
    <row r="1445" spans="18:19" ht="15">
      <c r="R1445" s="74">
        <v>43801</v>
      </c>
      <c r="S1445" s="75" t="s">
        <v>78</v>
      </c>
    </row>
    <row r="1446" spans="18:19" ht="15">
      <c r="R1446" s="74">
        <v>43802</v>
      </c>
      <c r="S1446" s="75" t="s">
        <v>78</v>
      </c>
    </row>
    <row r="1447" spans="18:19" ht="15">
      <c r="R1447" s="74">
        <v>43803</v>
      </c>
      <c r="S1447" s="75" t="s">
        <v>78</v>
      </c>
    </row>
    <row r="1448" spans="18:19" ht="15">
      <c r="R1448" s="74">
        <v>43804</v>
      </c>
      <c r="S1448" s="75" t="s">
        <v>78</v>
      </c>
    </row>
    <row r="1449" spans="18:19" ht="15">
      <c r="R1449" s="74">
        <v>43805</v>
      </c>
      <c r="S1449" s="76" t="s">
        <v>81</v>
      </c>
    </row>
    <row r="1450" spans="18:19" ht="15">
      <c r="R1450" s="74">
        <v>43806</v>
      </c>
      <c r="S1450" s="77" t="s">
        <v>79</v>
      </c>
    </row>
    <row r="1451" spans="18:19" ht="15">
      <c r="R1451" s="74">
        <v>43807</v>
      </c>
      <c r="S1451" s="77" t="s">
        <v>79</v>
      </c>
    </row>
    <row r="1452" spans="18:19" ht="15">
      <c r="R1452" s="74">
        <v>43808</v>
      </c>
      <c r="S1452" s="75" t="s">
        <v>78</v>
      </c>
    </row>
    <row r="1453" spans="18:19" ht="15">
      <c r="R1453" s="74">
        <v>43809</v>
      </c>
      <c r="S1453" s="75" t="s">
        <v>78</v>
      </c>
    </row>
    <row r="1454" spans="18:19" ht="15">
      <c r="R1454" s="74">
        <v>43810</v>
      </c>
      <c r="S1454" s="75" t="s">
        <v>78</v>
      </c>
    </row>
    <row r="1455" spans="18:19" ht="15">
      <c r="R1455" s="74">
        <v>43811</v>
      </c>
      <c r="S1455" s="75" t="s">
        <v>78</v>
      </c>
    </row>
    <row r="1456" spans="18:19" ht="15">
      <c r="R1456" s="74">
        <v>43812</v>
      </c>
      <c r="S1456" s="76" t="s">
        <v>81</v>
      </c>
    </row>
    <row r="1457" spans="18:19" ht="15">
      <c r="R1457" s="74">
        <v>43813</v>
      </c>
      <c r="S1457" s="77" t="s">
        <v>79</v>
      </c>
    </row>
    <row r="1458" spans="18:19" ht="15">
      <c r="R1458" s="74">
        <v>43814</v>
      </c>
      <c r="S1458" s="77" t="s">
        <v>79</v>
      </c>
    </row>
    <row r="1459" spans="18:19" ht="15">
      <c r="R1459" s="74">
        <v>43815</v>
      </c>
      <c r="S1459" s="75" t="s">
        <v>78</v>
      </c>
    </row>
    <row r="1460" spans="18:19" ht="15">
      <c r="R1460" s="74">
        <v>43816</v>
      </c>
      <c r="S1460" s="75" t="s">
        <v>78</v>
      </c>
    </row>
    <row r="1461" spans="18:19" ht="15">
      <c r="R1461" s="74">
        <v>43817</v>
      </c>
      <c r="S1461" s="75" t="s">
        <v>78</v>
      </c>
    </row>
    <row r="1462" spans="18:19" ht="15">
      <c r="R1462" s="74">
        <v>43818</v>
      </c>
      <c r="S1462" s="75" t="s">
        <v>78</v>
      </c>
    </row>
    <row r="1463" spans="18:19" ht="15">
      <c r="R1463" s="74">
        <v>43819</v>
      </c>
      <c r="S1463" s="76" t="s">
        <v>81</v>
      </c>
    </row>
    <row r="1464" spans="18:19" ht="15">
      <c r="R1464" s="74">
        <v>43820</v>
      </c>
      <c r="S1464" s="77" t="s">
        <v>79</v>
      </c>
    </row>
    <row r="1465" spans="18:19" ht="15">
      <c r="R1465" s="74">
        <v>43821</v>
      </c>
      <c r="S1465" s="77" t="s">
        <v>79</v>
      </c>
    </row>
    <row r="1466" spans="18:19" ht="15">
      <c r="R1466" s="74">
        <v>43822</v>
      </c>
      <c r="S1466" s="75" t="s">
        <v>78</v>
      </c>
    </row>
    <row r="1467" spans="18:19" ht="15">
      <c r="R1467" s="74">
        <v>43823</v>
      </c>
      <c r="S1467" s="75" t="s">
        <v>78</v>
      </c>
    </row>
    <row r="1468" spans="18:19" ht="15">
      <c r="R1468" s="74">
        <v>43824</v>
      </c>
      <c r="S1468" s="75" t="s">
        <v>78</v>
      </c>
    </row>
    <row r="1469" spans="18:19" ht="15">
      <c r="R1469" s="74">
        <v>43825</v>
      </c>
      <c r="S1469" s="75" t="s">
        <v>78</v>
      </c>
    </row>
    <row r="1470" spans="18:19" ht="15">
      <c r="R1470" s="74">
        <v>43826</v>
      </c>
      <c r="S1470" s="76" t="s">
        <v>81</v>
      </c>
    </row>
    <row r="1471" spans="18:19" ht="15">
      <c r="R1471" s="74">
        <v>43827</v>
      </c>
      <c r="S1471" s="77" t="s">
        <v>79</v>
      </c>
    </row>
    <row r="1472" spans="18:19" ht="15">
      <c r="R1472" s="74">
        <v>43828</v>
      </c>
      <c r="S1472" s="77" t="s">
        <v>79</v>
      </c>
    </row>
    <row r="1473" spans="18:19" ht="15">
      <c r="R1473" s="74">
        <v>43829</v>
      </c>
      <c r="S1473" s="75" t="s">
        <v>78</v>
      </c>
    </row>
    <row r="1474" ht="15">
      <c r="S1474" s="78"/>
    </row>
    <row r="1475" ht="15">
      <c r="S1475" s="78"/>
    </row>
    <row r="1476" ht="15">
      <c r="S1476" s="78"/>
    </row>
    <row r="1477" ht="15">
      <c r="S1477" s="78"/>
    </row>
    <row r="1478" ht="15">
      <c r="S1478" s="78"/>
    </row>
    <row r="1479" ht="15">
      <c r="S1479" s="78"/>
    </row>
    <row r="1480" ht="15">
      <c r="S1480" s="78"/>
    </row>
    <row r="1481" ht="15">
      <c r="S1481" s="78"/>
    </row>
    <row r="1482" ht="15">
      <c r="S1482" s="78"/>
    </row>
    <row r="1483" ht="15">
      <c r="S1483" s="78"/>
    </row>
    <row r="1484" ht="15">
      <c r="S1484" s="78"/>
    </row>
    <row r="1485" ht="15">
      <c r="S1485" s="78"/>
    </row>
    <row r="1486" ht="15">
      <c r="S1486" s="78"/>
    </row>
    <row r="1487" ht="15">
      <c r="S1487" s="78"/>
    </row>
    <row r="1488" ht="15">
      <c r="S1488" s="78"/>
    </row>
    <row r="1489" ht="15">
      <c r="S1489" s="78"/>
    </row>
    <row r="1490" ht="15">
      <c r="S1490" s="78"/>
    </row>
    <row r="1491" ht="15">
      <c r="S1491" s="78"/>
    </row>
    <row r="1492" ht="15">
      <c r="S1492" s="78"/>
    </row>
    <row r="1493" ht="15">
      <c r="S1493" s="78"/>
    </row>
    <row r="1494" ht="15">
      <c r="S1494" s="78"/>
    </row>
    <row r="1495" ht="15">
      <c r="S1495" s="78"/>
    </row>
    <row r="1496" ht="15">
      <c r="S1496" s="78"/>
    </row>
    <row r="1497" ht="15">
      <c r="S1497" s="78"/>
    </row>
    <row r="1498" ht="15">
      <c r="S1498" s="78"/>
    </row>
    <row r="1499" ht="15">
      <c r="S1499" s="78"/>
    </row>
    <row r="1500" ht="15">
      <c r="S1500" s="78"/>
    </row>
    <row r="1501" ht="15">
      <c r="S1501" s="78"/>
    </row>
    <row r="1502" ht="15">
      <c r="S1502" s="78"/>
    </row>
    <row r="1503" ht="15">
      <c r="S1503" s="78"/>
    </row>
    <row r="1504" ht="15">
      <c r="S1504" s="78"/>
    </row>
    <row r="1505" ht="15">
      <c r="S1505" s="78"/>
    </row>
    <row r="1506" ht="15">
      <c r="S1506" s="78"/>
    </row>
    <row r="1507" ht="15">
      <c r="S1507" s="78"/>
    </row>
    <row r="1508" ht="15">
      <c r="S1508" s="78"/>
    </row>
    <row r="1509" ht="15">
      <c r="S1509" s="78"/>
    </row>
    <row r="1510" ht="15">
      <c r="S1510" s="78"/>
    </row>
    <row r="1511" ht="15">
      <c r="S1511" s="78"/>
    </row>
    <row r="1512" ht="15">
      <c r="S1512" s="78"/>
    </row>
    <row r="1513" ht="15">
      <c r="S1513" s="78"/>
    </row>
    <row r="1514" ht="15">
      <c r="S1514" s="78"/>
    </row>
    <row r="1515" ht="15">
      <c r="S1515" s="78"/>
    </row>
    <row r="1516" ht="15">
      <c r="S1516" s="78"/>
    </row>
    <row r="1517" ht="15">
      <c r="S1517" s="78"/>
    </row>
    <row r="1518" ht="15">
      <c r="S1518" s="78"/>
    </row>
    <row r="1519" ht="15">
      <c r="S1519" s="78"/>
    </row>
    <row r="1520" ht="15">
      <c r="S1520" s="78"/>
    </row>
    <row r="1521" ht="15">
      <c r="S1521" s="78"/>
    </row>
    <row r="1522" ht="15">
      <c r="S1522" s="78"/>
    </row>
    <row r="1523" ht="15">
      <c r="S1523" s="78"/>
    </row>
    <row r="1524" ht="15">
      <c r="S1524" s="78"/>
    </row>
    <row r="1525" ht="15">
      <c r="S1525" s="78"/>
    </row>
    <row r="1526" ht="15">
      <c r="S1526" s="78"/>
    </row>
    <row r="1527" ht="15">
      <c r="S1527" s="78"/>
    </row>
    <row r="1528" ht="15">
      <c r="S1528" s="78"/>
    </row>
    <row r="1529" ht="15">
      <c r="S1529" s="78"/>
    </row>
    <row r="1530" ht="15">
      <c r="S1530" s="78"/>
    </row>
    <row r="1531" ht="15">
      <c r="S1531" s="78"/>
    </row>
    <row r="1532" ht="15">
      <c r="S1532" s="78"/>
    </row>
    <row r="1533" ht="15">
      <c r="S1533" s="78"/>
    </row>
    <row r="1534" ht="15">
      <c r="S1534" s="78"/>
    </row>
    <row r="1535" ht="15">
      <c r="S1535" s="78"/>
    </row>
    <row r="1536" ht="15">
      <c r="S1536" s="78"/>
    </row>
    <row r="1537" ht="15">
      <c r="S1537" s="78"/>
    </row>
    <row r="1538" ht="15">
      <c r="S1538" s="78"/>
    </row>
    <row r="1539" ht="15">
      <c r="S1539" s="78"/>
    </row>
    <row r="1540" ht="15">
      <c r="S1540" s="78"/>
    </row>
    <row r="1541" ht="15">
      <c r="S1541" s="78"/>
    </row>
    <row r="1542" ht="15">
      <c r="S1542" s="78"/>
    </row>
    <row r="1543" ht="15">
      <c r="S1543" s="78"/>
    </row>
    <row r="1544" ht="15">
      <c r="S1544" s="78"/>
    </row>
    <row r="1545" ht="15">
      <c r="S1545" s="78"/>
    </row>
    <row r="1546" ht="15">
      <c r="S1546" s="78"/>
    </row>
    <row r="1547" ht="15">
      <c r="S1547" s="78"/>
    </row>
    <row r="1548" ht="15">
      <c r="S1548" s="78"/>
    </row>
    <row r="1549" ht="15">
      <c r="S1549" s="78"/>
    </row>
    <row r="1550" ht="15">
      <c r="S1550" s="78"/>
    </row>
    <row r="1551" ht="15">
      <c r="S1551" s="78"/>
    </row>
    <row r="1552" ht="15">
      <c r="S1552" s="78"/>
    </row>
    <row r="1553" ht="15">
      <c r="S1553" s="78"/>
    </row>
    <row r="1554" ht="15">
      <c r="S1554" s="78"/>
    </row>
    <row r="1555" ht="15">
      <c r="S1555" s="78"/>
    </row>
    <row r="1556" ht="15">
      <c r="S1556" s="78"/>
    </row>
    <row r="1557" ht="15">
      <c r="S1557" s="78"/>
    </row>
    <row r="1558" ht="15">
      <c r="S1558" s="78"/>
    </row>
    <row r="1559" ht="15">
      <c r="S1559" s="78"/>
    </row>
    <row r="1560" ht="15">
      <c r="S1560" s="78"/>
    </row>
    <row r="1561" ht="15">
      <c r="S1561" s="78"/>
    </row>
    <row r="1562" ht="15">
      <c r="S1562" s="78"/>
    </row>
    <row r="1563" ht="15">
      <c r="S1563" s="78"/>
    </row>
    <row r="1564" ht="15">
      <c r="S1564" s="78"/>
    </row>
    <row r="1565" ht="15">
      <c r="S1565" s="78"/>
    </row>
    <row r="1566" ht="15">
      <c r="S1566" s="78"/>
    </row>
    <row r="1567" ht="15">
      <c r="S1567" s="78"/>
    </row>
    <row r="1568" ht="15">
      <c r="S1568" s="78"/>
    </row>
    <row r="1569" ht="15">
      <c r="S1569" s="78"/>
    </row>
    <row r="1570" ht="15">
      <c r="S1570" s="78"/>
    </row>
    <row r="1571" ht="15">
      <c r="S1571" s="78"/>
    </row>
    <row r="1572" ht="15">
      <c r="S1572" s="78"/>
    </row>
    <row r="1573" ht="15">
      <c r="S1573" s="78"/>
    </row>
    <row r="1574" ht="15">
      <c r="S1574" s="78"/>
    </row>
    <row r="1575" ht="15">
      <c r="S1575" s="78"/>
    </row>
    <row r="1576" ht="15">
      <c r="S1576" s="78"/>
    </row>
    <row r="1577" ht="15">
      <c r="S1577" s="78"/>
    </row>
    <row r="1578" ht="15">
      <c r="S1578" s="78"/>
    </row>
    <row r="1579" ht="15">
      <c r="S1579" s="78"/>
    </row>
    <row r="1580" ht="15">
      <c r="S1580" s="78"/>
    </row>
    <row r="1581" ht="15">
      <c r="S1581" s="78"/>
    </row>
    <row r="1582" ht="15">
      <c r="S1582" s="78"/>
    </row>
    <row r="1583" ht="15">
      <c r="S1583" s="78"/>
    </row>
    <row r="1584" ht="15">
      <c r="S1584" s="78"/>
    </row>
    <row r="1585" ht="15">
      <c r="S1585" s="78"/>
    </row>
    <row r="1586" ht="15">
      <c r="S1586" s="78"/>
    </row>
    <row r="1587" ht="15">
      <c r="S1587" s="78"/>
    </row>
    <row r="1588" ht="15">
      <c r="S1588" s="78"/>
    </row>
    <row r="1589" ht="15">
      <c r="S1589" s="78"/>
    </row>
    <row r="1590" ht="15">
      <c r="S1590" s="78"/>
    </row>
    <row r="1591" ht="15">
      <c r="S1591" s="78"/>
    </row>
    <row r="1592" ht="15">
      <c r="S1592" s="78"/>
    </row>
    <row r="1593" ht="15">
      <c r="S1593" s="78"/>
    </row>
    <row r="1594" ht="15">
      <c r="S1594" s="78"/>
    </row>
    <row r="1595" ht="15">
      <c r="S1595" s="78"/>
    </row>
    <row r="1596" ht="15">
      <c r="S1596" s="78"/>
    </row>
    <row r="1597" ht="15">
      <c r="S1597" s="78"/>
    </row>
    <row r="1598" ht="15">
      <c r="S1598" s="78"/>
    </row>
    <row r="1599" ht="15">
      <c r="S1599" s="78"/>
    </row>
    <row r="1600" ht="15">
      <c r="S1600" s="78"/>
    </row>
    <row r="1601" ht="15">
      <c r="S1601" s="78"/>
    </row>
    <row r="1602" ht="15">
      <c r="S1602" s="78"/>
    </row>
    <row r="1603" ht="15">
      <c r="S1603" s="78"/>
    </row>
    <row r="1604" ht="15">
      <c r="S1604" s="78"/>
    </row>
    <row r="1605" ht="15">
      <c r="S1605" s="78"/>
    </row>
    <row r="1606" ht="15">
      <c r="S1606" s="78"/>
    </row>
    <row r="1607" ht="15">
      <c r="S1607" s="78"/>
    </row>
    <row r="1608" ht="15">
      <c r="S1608" s="78"/>
    </row>
    <row r="1609" ht="15">
      <c r="S1609" s="78"/>
    </row>
    <row r="1610" ht="15">
      <c r="S1610" s="78"/>
    </row>
    <row r="1611" ht="15">
      <c r="S1611" s="78"/>
    </row>
    <row r="1612" ht="15">
      <c r="S1612" s="78"/>
    </row>
    <row r="1613" ht="15">
      <c r="S1613" s="78"/>
    </row>
    <row r="1614" ht="15">
      <c r="S1614" s="78"/>
    </row>
    <row r="1615" ht="15">
      <c r="S1615" s="78"/>
    </row>
    <row r="1616" ht="15">
      <c r="S1616" s="78"/>
    </row>
    <row r="1617" ht="15">
      <c r="S1617" s="78"/>
    </row>
    <row r="1618" ht="15">
      <c r="S1618" s="78"/>
    </row>
    <row r="1619" ht="15">
      <c r="S1619" s="78"/>
    </row>
    <row r="1620" ht="15">
      <c r="S1620" s="78"/>
    </row>
    <row r="1621" ht="15">
      <c r="S1621" s="78"/>
    </row>
    <row r="1622" ht="15">
      <c r="S1622" s="78"/>
    </row>
    <row r="1623" ht="15">
      <c r="S1623" s="78"/>
    </row>
    <row r="1624" ht="15">
      <c r="S1624" s="78"/>
    </row>
    <row r="1625" ht="15">
      <c r="S1625" s="78"/>
    </row>
    <row r="1626" ht="15">
      <c r="S1626" s="78"/>
    </row>
    <row r="1627" ht="15">
      <c r="S1627" s="78"/>
    </row>
    <row r="1628" ht="15">
      <c r="S1628" s="78"/>
    </row>
    <row r="1629" ht="15">
      <c r="S1629" s="78"/>
    </row>
    <row r="1630" ht="15">
      <c r="S1630" s="78"/>
    </row>
    <row r="1631" ht="15">
      <c r="S1631" s="78"/>
    </row>
    <row r="1632" ht="15">
      <c r="S1632" s="78"/>
    </row>
    <row r="1633" ht="15">
      <c r="S1633" s="78"/>
    </row>
    <row r="1634" ht="15">
      <c r="S1634" s="78"/>
    </row>
    <row r="1635" ht="15">
      <c r="S1635" s="78"/>
    </row>
    <row r="1636" ht="15">
      <c r="S1636" s="78"/>
    </row>
    <row r="1637" ht="15">
      <c r="S1637" s="78"/>
    </row>
    <row r="1638" ht="15">
      <c r="S1638" s="78"/>
    </row>
    <row r="1639" ht="15">
      <c r="S1639" s="78"/>
    </row>
    <row r="1640" ht="15">
      <c r="S1640" s="78"/>
    </row>
    <row r="1641" ht="15">
      <c r="S1641" s="78"/>
    </row>
    <row r="1642" ht="15">
      <c r="S1642" s="78"/>
    </row>
    <row r="1643" ht="15">
      <c r="S1643" s="78"/>
    </row>
    <row r="1644" ht="15">
      <c r="S1644" s="78"/>
    </row>
    <row r="1645" ht="15">
      <c r="S1645" s="78"/>
    </row>
    <row r="1646" ht="15">
      <c r="S1646" s="78"/>
    </row>
    <row r="1647" ht="15">
      <c r="S1647" s="78"/>
    </row>
    <row r="1648" ht="15">
      <c r="S1648" s="78"/>
    </row>
    <row r="1649" ht="15">
      <c r="S1649" s="78"/>
    </row>
    <row r="1650" ht="15">
      <c r="S1650" s="78"/>
    </row>
    <row r="1651" ht="15">
      <c r="S1651" s="78"/>
    </row>
    <row r="1652" ht="15">
      <c r="S1652" s="78"/>
    </row>
    <row r="1653" ht="15">
      <c r="S1653" s="78"/>
    </row>
    <row r="1654" ht="15">
      <c r="S1654" s="78"/>
    </row>
    <row r="1655" ht="15">
      <c r="S1655" s="78"/>
    </row>
    <row r="1656" ht="15">
      <c r="S1656" s="78"/>
    </row>
    <row r="1657" ht="15">
      <c r="S1657" s="78"/>
    </row>
    <row r="1658" ht="15">
      <c r="S1658" s="78"/>
    </row>
    <row r="1659" ht="15">
      <c r="S1659" s="78"/>
    </row>
    <row r="1660" ht="15">
      <c r="S1660" s="78"/>
    </row>
    <row r="1661" ht="15">
      <c r="S1661" s="78"/>
    </row>
    <row r="1662" ht="15">
      <c r="S1662" s="78"/>
    </row>
    <row r="1663" ht="15">
      <c r="S1663" s="78"/>
    </row>
    <row r="1664" ht="15">
      <c r="S1664" s="78"/>
    </row>
    <row r="1665" ht="15">
      <c r="S1665" s="78"/>
    </row>
    <row r="1666" ht="15">
      <c r="S1666" s="78"/>
    </row>
    <row r="1667" ht="15">
      <c r="S1667" s="78"/>
    </row>
    <row r="1668" ht="15">
      <c r="S1668" s="78"/>
    </row>
    <row r="1669" ht="15">
      <c r="S1669" s="78"/>
    </row>
    <row r="1670" ht="15">
      <c r="S1670" s="78"/>
    </row>
    <row r="1671" ht="15">
      <c r="S1671" s="78"/>
    </row>
    <row r="1672" ht="15">
      <c r="S1672" s="78"/>
    </row>
    <row r="1673" ht="15">
      <c r="S1673" s="78"/>
    </row>
    <row r="1674" ht="15">
      <c r="S1674" s="78"/>
    </row>
    <row r="1675" ht="15">
      <c r="S1675" s="78"/>
    </row>
    <row r="1676" ht="15">
      <c r="S1676" s="78"/>
    </row>
    <row r="1677" ht="15">
      <c r="S1677" s="78"/>
    </row>
    <row r="1678" ht="15">
      <c r="S1678" s="78"/>
    </row>
    <row r="1679" ht="15">
      <c r="S1679" s="78"/>
    </row>
    <row r="1680" ht="15">
      <c r="S1680" s="78"/>
    </row>
    <row r="1681" ht="15">
      <c r="S1681" s="78"/>
    </row>
    <row r="1682" ht="15">
      <c r="S1682" s="78"/>
    </row>
    <row r="1683" ht="15">
      <c r="S1683" s="78"/>
    </row>
    <row r="1684" ht="15">
      <c r="S1684" s="78"/>
    </row>
    <row r="1685" ht="15">
      <c r="S1685" s="78"/>
    </row>
    <row r="1686" ht="15">
      <c r="S1686" s="78"/>
    </row>
    <row r="1687" ht="15">
      <c r="S1687" s="78"/>
    </row>
    <row r="1688" ht="15">
      <c r="S1688" s="78"/>
    </row>
    <row r="1689" ht="15">
      <c r="S1689" s="78"/>
    </row>
    <row r="1690" ht="15">
      <c r="S1690" s="78"/>
    </row>
    <row r="1691" ht="15">
      <c r="S1691" s="78"/>
    </row>
    <row r="1692" ht="15">
      <c r="S1692" s="78"/>
    </row>
    <row r="1693" ht="15">
      <c r="S1693" s="78"/>
    </row>
    <row r="1694" ht="15">
      <c r="S1694" s="78"/>
    </row>
    <row r="1695" ht="15">
      <c r="S1695" s="78"/>
    </row>
    <row r="1696" ht="15">
      <c r="S1696" s="78"/>
    </row>
    <row r="1697" ht="15">
      <c r="S1697" s="78"/>
    </row>
  </sheetData>
  <sheetProtection/>
  <mergeCells count="31">
    <mergeCell ref="A37:B37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4:B14"/>
    <mergeCell ref="A13:B13"/>
    <mergeCell ref="A15:B15"/>
    <mergeCell ref="A16:B16"/>
    <mergeCell ref="A17:B17"/>
    <mergeCell ref="A18:B18"/>
    <mergeCell ref="F10:G10"/>
    <mergeCell ref="F11:G11"/>
    <mergeCell ref="H10:K10"/>
    <mergeCell ref="H11:K11"/>
    <mergeCell ref="L10:O10"/>
    <mergeCell ref="L11:O11"/>
  </mergeCells>
  <printOptions/>
  <pageMargins left="0.13" right="0.13" top="0.2" bottom="0.18" header="0.2" footer="0.13"/>
  <pageSetup fitToHeight="1" fitToWidth="1" horizontalDpi="600" verticalDpi="600" orientation="landscape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7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5"/>
  <cols>
    <col min="1" max="1" width="17.00390625" style="0" customWidth="1"/>
    <col min="2" max="2" width="12.140625" style="0" customWidth="1"/>
    <col min="3" max="3" width="11.7109375" style="0" customWidth="1"/>
    <col min="4" max="4" width="10.28125" style="0" customWidth="1"/>
    <col min="5" max="5" width="9.00390625" style="0" customWidth="1"/>
    <col min="6" max="6" width="11.57421875" style="0" customWidth="1"/>
    <col min="7" max="7" width="3.00390625" style="0" customWidth="1"/>
    <col min="8" max="8" width="18.00390625" style="0" customWidth="1"/>
    <col min="9" max="9" width="16.140625" style="0" customWidth="1"/>
    <col min="10" max="10" width="12.7109375" style="0" customWidth="1"/>
    <col min="11" max="11" width="11.8515625" style="0" customWidth="1"/>
    <col min="12" max="12" width="6.421875" style="0" customWidth="1"/>
  </cols>
  <sheetData>
    <row r="1" spans="1:11" ht="29.25">
      <c r="A1" s="11"/>
      <c r="B1" s="12"/>
      <c r="D1" s="8" t="str">
        <f>'Data Entry'!I1</f>
        <v>High price venue</v>
      </c>
      <c r="G1" s="129" t="s">
        <v>112</v>
      </c>
      <c r="H1" s="115"/>
      <c r="I1" s="116"/>
      <c r="K1" t="s">
        <v>14</v>
      </c>
    </row>
    <row r="2" spans="1:11" ht="18.75" customHeight="1" thickBot="1">
      <c r="A2" s="13"/>
      <c r="B2" s="14"/>
      <c r="D2" s="15"/>
      <c r="F2" s="40" t="s">
        <v>56</v>
      </c>
      <c r="I2" s="116"/>
      <c r="K2" s="15" t="s">
        <v>134</v>
      </c>
    </row>
    <row r="3" ht="9" customHeight="1"/>
    <row r="4" spans="2:16" ht="15">
      <c r="B4" s="16" t="s">
        <v>15</v>
      </c>
      <c r="I4" s="17" t="s">
        <v>16</v>
      </c>
      <c r="J4" s="18"/>
      <c r="K4" s="18"/>
      <c r="P4" t="s">
        <v>99</v>
      </c>
    </row>
    <row r="5" spans="1:18" ht="15">
      <c r="A5" s="19" t="s">
        <v>17</v>
      </c>
      <c r="D5" s="20" t="s">
        <v>18</v>
      </c>
      <c r="E5" s="21" t="s">
        <v>19</v>
      </c>
      <c r="F5" s="22" t="s">
        <v>20</v>
      </c>
      <c r="H5" s="16" t="s">
        <v>21</v>
      </c>
      <c r="I5" s="23" t="s">
        <v>102</v>
      </c>
      <c r="J5" s="23" t="s">
        <v>101</v>
      </c>
      <c r="K5" s="23" t="s">
        <v>22</v>
      </c>
      <c r="M5" s="24" t="s">
        <v>20</v>
      </c>
      <c r="O5">
        <f>3/4</f>
        <v>0.75</v>
      </c>
      <c r="Q5" t="s">
        <v>74</v>
      </c>
      <c r="R5" t="s">
        <v>75</v>
      </c>
    </row>
    <row r="6" spans="1:18" ht="15">
      <c r="A6" t="s">
        <v>23</v>
      </c>
      <c r="D6" s="45">
        <v>12</v>
      </c>
      <c r="E6" s="46">
        <v>12</v>
      </c>
      <c r="F6" s="27">
        <f aca="true" t="shared" si="0" ref="F6:F11">D6*E6</f>
        <v>144</v>
      </c>
      <c r="I6" s="63">
        <v>100000</v>
      </c>
      <c r="J6" s="47">
        <v>0.055</v>
      </c>
      <c r="K6" s="23" t="s">
        <v>76</v>
      </c>
      <c r="M6" s="24">
        <f>I6*J6</f>
        <v>5500</v>
      </c>
      <c r="O6">
        <v>580</v>
      </c>
      <c r="P6" t="s">
        <v>73</v>
      </c>
      <c r="Q6">
        <f>(I6/1000)*O6</f>
        <v>58000</v>
      </c>
      <c r="R6" s="62">
        <f>Q6/2000</f>
        <v>29</v>
      </c>
    </row>
    <row r="7" spans="1:18" ht="15">
      <c r="A7" t="s">
        <v>25</v>
      </c>
      <c r="D7" s="45">
        <v>12</v>
      </c>
      <c r="E7" s="46">
        <v>12</v>
      </c>
      <c r="F7" s="27">
        <f t="shared" si="0"/>
        <v>144</v>
      </c>
      <c r="I7" s="64"/>
      <c r="J7" s="47">
        <v>0.05</v>
      </c>
      <c r="K7" s="23" t="s">
        <v>24</v>
      </c>
      <c r="M7" s="24">
        <f>I7*J7</f>
        <v>0</v>
      </c>
      <c r="O7">
        <f>O6*O5</f>
        <v>435</v>
      </c>
      <c r="P7" t="s">
        <v>73</v>
      </c>
      <c r="Q7">
        <f>(I6/1000)*O7</f>
        <v>43500</v>
      </c>
      <c r="R7">
        <f>Q7/2000</f>
        <v>21.75</v>
      </c>
    </row>
    <row r="8" spans="1:13" ht="15.75" thickBot="1">
      <c r="A8" t="s">
        <v>26</v>
      </c>
      <c r="D8" s="45">
        <v>18</v>
      </c>
      <c r="E8" s="46">
        <v>12</v>
      </c>
      <c r="F8" s="27">
        <f t="shared" si="0"/>
        <v>216</v>
      </c>
      <c r="I8" t="s">
        <v>103</v>
      </c>
      <c r="M8" s="24"/>
    </row>
    <row r="9" spans="1:13" ht="15.75" thickBot="1">
      <c r="A9" t="s">
        <v>27</v>
      </c>
      <c r="D9" s="45">
        <v>8</v>
      </c>
      <c r="E9" s="46">
        <v>12</v>
      </c>
      <c r="F9" s="27">
        <f t="shared" si="0"/>
        <v>96</v>
      </c>
      <c r="I9" s="16" t="s">
        <v>70</v>
      </c>
      <c r="M9" s="28">
        <f>SUM(M6:M8)</f>
        <v>5500</v>
      </c>
    </row>
    <row r="10" spans="1:13" ht="15">
      <c r="A10" t="s">
        <v>28</v>
      </c>
      <c r="D10" s="45">
        <v>4</v>
      </c>
      <c r="E10" s="46">
        <v>12</v>
      </c>
      <c r="F10" s="27">
        <f t="shared" si="0"/>
        <v>48</v>
      </c>
      <c r="H10" s="19" t="s">
        <v>17</v>
      </c>
      <c r="J10" s="23" t="s">
        <v>18</v>
      </c>
      <c r="K10" s="23" t="s">
        <v>19</v>
      </c>
      <c r="M10" s="23" t="s">
        <v>20</v>
      </c>
    </row>
    <row r="11" spans="1:13" ht="15.75" thickBot="1">
      <c r="A11" t="s">
        <v>29</v>
      </c>
      <c r="D11" s="45">
        <v>8</v>
      </c>
      <c r="E11" s="46">
        <v>25</v>
      </c>
      <c r="F11" s="27">
        <f t="shared" si="0"/>
        <v>200</v>
      </c>
      <c r="H11" t="s">
        <v>31</v>
      </c>
      <c r="J11" s="65">
        <v>42</v>
      </c>
      <c r="K11" s="66">
        <v>12</v>
      </c>
      <c r="M11" s="27">
        <f>J11*K11</f>
        <v>504</v>
      </c>
    </row>
    <row r="12" spans="2:13" ht="15.75" thickBot="1">
      <c r="B12" s="16" t="s">
        <v>30</v>
      </c>
      <c r="E12" s="29"/>
      <c r="F12" s="30">
        <f>SUM(F6:F11)</f>
        <v>848</v>
      </c>
      <c r="H12" t="s">
        <v>34</v>
      </c>
      <c r="J12" s="65">
        <v>7</v>
      </c>
      <c r="K12" s="66">
        <v>12</v>
      </c>
      <c r="M12" s="27">
        <f>J12*K12</f>
        <v>84</v>
      </c>
    </row>
    <row r="13" spans="1:13" ht="15.75" thickBot="1">
      <c r="A13" s="31" t="s">
        <v>32</v>
      </c>
      <c r="B13" s="32"/>
      <c r="C13" s="33"/>
      <c r="D13" s="23" t="s">
        <v>33</v>
      </c>
      <c r="E13" s="23" t="s">
        <v>19</v>
      </c>
      <c r="F13" s="23" t="s">
        <v>20</v>
      </c>
      <c r="H13" t="s">
        <v>36</v>
      </c>
      <c r="J13" s="65">
        <v>3</v>
      </c>
      <c r="K13" s="66">
        <v>25</v>
      </c>
      <c r="M13" s="27">
        <f>J13*K13</f>
        <v>75</v>
      </c>
    </row>
    <row r="14" spans="1:13" ht="15.75" thickBot="1">
      <c r="A14" t="s">
        <v>35</v>
      </c>
      <c r="D14" s="45">
        <v>44</v>
      </c>
      <c r="E14" s="46">
        <v>65</v>
      </c>
      <c r="F14" s="24">
        <f aca="true" t="shared" si="1" ref="F14:F19">D14*E14</f>
        <v>2860</v>
      </c>
      <c r="I14" s="39" t="s">
        <v>69</v>
      </c>
      <c r="M14" s="28">
        <f>SUM(M11:M13)</f>
        <v>663</v>
      </c>
    </row>
    <row r="15" spans="1:13" ht="15">
      <c r="A15" t="s">
        <v>37</v>
      </c>
      <c r="D15" s="45">
        <v>15</v>
      </c>
      <c r="E15" s="46">
        <v>3</v>
      </c>
      <c r="F15" s="24">
        <f t="shared" si="1"/>
        <v>45</v>
      </c>
      <c r="H15" s="31" t="s">
        <v>40</v>
      </c>
      <c r="I15" s="33"/>
      <c r="J15" s="23" t="s">
        <v>33</v>
      </c>
      <c r="K15" s="23" t="s">
        <v>19</v>
      </c>
      <c r="M15" s="23" t="s">
        <v>20</v>
      </c>
    </row>
    <row r="16" spans="1:13" ht="15">
      <c r="A16" t="s">
        <v>38</v>
      </c>
      <c r="D16" s="45">
        <v>2</v>
      </c>
      <c r="E16" s="46">
        <v>250</v>
      </c>
      <c r="F16" s="24">
        <f t="shared" si="1"/>
        <v>500</v>
      </c>
      <c r="H16" t="s">
        <v>37</v>
      </c>
      <c r="I16" t="s">
        <v>42</v>
      </c>
      <c r="J16" s="65">
        <v>10</v>
      </c>
      <c r="K16" s="66">
        <v>3</v>
      </c>
      <c r="M16" s="27">
        <f>J16*K16</f>
        <v>30</v>
      </c>
    </row>
    <row r="17" spans="1:13" ht="15">
      <c r="A17" t="s">
        <v>39</v>
      </c>
      <c r="D17" s="45">
        <v>1</v>
      </c>
      <c r="E17" s="46">
        <v>50</v>
      </c>
      <c r="F17" s="24">
        <f t="shared" si="1"/>
        <v>50</v>
      </c>
      <c r="I17" t="s">
        <v>44</v>
      </c>
      <c r="J17" s="65">
        <v>10</v>
      </c>
      <c r="K17" s="66">
        <v>3</v>
      </c>
      <c r="M17" s="27">
        <f>J17*K17</f>
        <v>30</v>
      </c>
    </row>
    <row r="18" spans="1:13" ht="15">
      <c r="A18" t="s">
        <v>41</v>
      </c>
      <c r="D18" s="45">
        <v>2</v>
      </c>
      <c r="E18" s="46">
        <v>25</v>
      </c>
      <c r="F18" s="24">
        <f t="shared" si="1"/>
        <v>50</v>
      </c>
      <c r="H18" t="s">
        <v>41</v>
      </c>
      <c r="J18" s="65">
        <v>1</v>
      </c>
      <c r="K18" s="66">
        <v>25</v>
      </c>
      <c r="M18" s="27">
        <f>J18*K18</f>
        <v>25</v>
      </c>
    </row>
    <row r="19" spans="1:13" ht="15.75" thickBot="1">
      <c r="A19" t="s">
        <v>43</v>
      </c>
      <c r="D19" s="45">
        <v>5</v>
      </c>
      <c r="E19" s="46">
        <v>50</v>
      </c>
      <c r="F19" s="24">
        <f t="shared" si="1"/>
        <v>250</v>
      </c>
      <c r="H19" t="s">
        <v>43</v>
      </c>
      <c r="J19" s="65">
        <v>2</v>
      </c>
      <c r="K19" s="66">
        <v>50</v>
      </c>
      <c r="M19" s="27">
        <f>J19*K19</f>
        <v>100</v>
      </c>
    </row>
    <row r="20" spans="2:13" ht="15.75" thickBot="1">
      <c r="B20" s="16" t="s">
        <v>45</v>
      </c>
      <c r="F20" s="30">
        <f>SUM(F14:F19)</f>
        <v>3755</v>
      </c>
      <c r="H20" s="34" t="s">
        <v>47</v>
      </c>
      <c r="I20" s="18"/>
      <c r="J20" s="67">
        <v>29</v>
      </c>
      <c r="K20" s="68">
        <v>65</v>
      </c>
      <c r="M20" s="27">
        <f>J20*K20</f>
        <v>1885</v>
      </c>
    </row>
    <row r="21" spans="8:13" ht="15.75" thickBot="1">
      <c r="H21" s="58"/>
      <c r="I21" s="39" t="s">
        <v>61</v>
      </c>
      <c r="M21" s="28">
        <f>SUM(M16:M20)</f>
        <v>2070</v>
      </c>
    </row>
    <row r="22" ht="6" customHeight="1"/>
    <row r="23" spans="1:9" ht="15">
      <c r="A23" s="31" t="s">
        <v>46</v>
      </c>
      <c r="B23" s="33"/>
      <c r="C23" s="196" t="s">
        <v>136</v>
      </c>
      <c r="D23" s="197"/>
      <c r="E23" s="175">
        <f>'Data Entry'!C6</f>
        <v>1000</v>
      </c>
      <c r="F23" s="60"/>
      <c r="H23" s="31" t="s">
        <v>46</v>
      </c>
      <c r="I23" s="33"/>
    </row>
    <row r="24" spans="1:13" ht="30">
      <c r="A24" s="60" t="s">
        <v>59</v>
      </c>
      <c r="B24" s="73" t="s">
        <v>133</v>
      </c>
      <c r="C24" s="43" t="s">
        <v>49</v>
      </c>
      <c r="D24" s="43" t="s">
        <v>58</v>
      </c>
      <c r="E24" s="60"/>
      <c r="F24" s="23" t="s">
        <v>20</v>
      </c>
      <c r="H24" s="60" t="s">
        <v>59</v>
      </c>
      <c r="I24" s="73" t="s">
        <v>133</v>
      </c>
      <c r="J24" s="43" t="s">
        <v>49</v>
      </c>
      <c r="K24" s="43" t="s">
        <v>58</v>
      </c>
      <c r="L24" s="60"/>
      <c r="M24" s="23" t="s">
        <v>20</v>
      </c>
    </row>
    <row r="25" spans="1:13" ht="15">
      <c r="A25" s="176">
        <f>(B25/E23)/-1</f>
        <v>-0.222</v>
      </c>
      <c r="B25" s="44">
        <f>'Revenue changes'!I39/-1</f>
        <v>222</v>
      </c>
      <c r="C25" s="26">
        <f>'Revenue changes'!G6</f>
        <v>48.88235294117647</v>
      </c>
      <c r="D25" s="25">
        <f>'Revenue changes'!C9</f>
        <v>10</v>
      </c>
      <c r="E25" s="60"/>
      <c r="F25" s="27">
        <f>B25*C25</f>
        <v>10851.882352941177</v>
      </c>
      <c r="H25" s="176">
        <f>(I25/E23)/-1</f>
        <v>-0.048</v>
      </c>
      <c r="I25" s="69">
        <f>'Revenue changes'!M39/-1</f>
        <v>48</v>
      </c>
      <c r="J25" s="70">
        <f>'Revenue changes'!G6</f>
        <v>48.88235294117647</v>
      </c>
      <c r="K25" s="65">
        <v>3</v>
      </c>
      <c r="L25" s="60"/>
      <c r="M25" s="27">
        <f>I25*J25</f>
        <v>2346.3529411764707</v>
      </c>
    </row>
    <row r="26" spans="1:13" ht="6" customHeight="1">
      <c r="A26" s="60"/>
      <c r="B26" s="60"/>
      <c r="C26" s="60"/>
      <c r="D26" s="60"/>
      <c r="E26" s="60"/>
      <c r="F26" s="60"/>
      <c r="H26" s="60"/>
      <c r="I26" s="60"/>
      <c r="J26" s="60"/>
      <c r="K26" s="60"/>
      <c r="L26" s="60"/>
      <c r="M26" s="60"/>
    </row>
    <row r="27" spans="1:13" ht="30">
      <c r="A27" s="60" t="s">
        <v>60</v>
      </c>
      <c r="B27" s="60" t="s">
        <v>48</v>
      </c>
      <c r="C27" s="43" t="s">
        <v>62</v>
      </c>
      <c r="D27" s="43" t="s">
        <v>58</v>
      </c>
      <c r="E27" s="60"/>
      <c r="F27" s="60"/>
      <c r="H27" s="60" t="s">
        <v>60</v>
      </c>
      <c r="I27" s="60" t="s">
        <v>48</v>
      </c>
      <c r="J27" s="43" t="s">
        <v>62</v>
      </c>
      <c r="K27" s="43" t="s">
        <v>58</v>
      </c>
      <c r="L27" s="60"/>
      <c r="M27" s="60"/>
    </row>
    <row r="28" spans="1:13" ht="15">
      <c r="A28" s="176">
        <f>(C28/C25)/-1</f>
        <v>-0.10136632130598375</v>
      </c>
      <c r="B28" s="44">
        <f>'Revenue changes'!I38</f>
        <v>1138</v>
      </c>
      <c r="C28" s="26">
        <f>'Revenue changes'!K7/-1</f>
        <v>4.955024294427794</v>
      </c>
      <c r="D28" s="25">
        <f>'Revenue changes'!C9</f>
        <v>10</v>
      </c>
      <c r="E28" s="60"/>
      <c r="F28" s="27">
        <f>B28*C28</f>
        <v>5638.81764705883</v>
      </c>
      <c r="H28" s="176">
        <f>(J28/J25)/-1</f>
        <v>-0.006987705820199037</v>
      </c>
      <c r="I28" s="69">
        <f>'Revenue changes'!M38</f>
        <v>1312</v>
      </c>
      <c r="J28" s="70">
        <f>'Revenue changes'!O7/-1</f>
        <v>0.3415755021520823</v>
      </c>
      <c r="K28" s="65">
        <v>3</v>
      </c>
      <c r="L28" s="60"/>
      <c r="M28" s="177">
        <f>I28*J28</f>
        <v>448.147058823532</v>
      </c>
    </row>
    <row r="29" spans="1:6" ht="6" customHeight="1">
      <c r="A29" s="60"/>
      <c r="B29" s="60"/>
      <c r="C29" s="60"/>
      <c r="D29" s="60"/>
      <c r="E29" s="60"/>
      <c r="F29" s="60"/>
    </row>
    <row r="30" spans="1:13" ht="30">
      <c r="A30" s="60" t="s">
        <v>50</v>
      </c>
      <c r="B30" s="43" t="s">
        <v>51</v>
      </c>
      <c r="C30" s="43" t="s">
        <v>63</v>
      </c>
      <c r="D30" s="43" t="s">
        <v>58</v>
      </c>
      <c r="E30" s="60"/>
      <c r="F30" s="60"/>
      <c r="H30" s="60" t="s">
        <v>50</v>
      </c>
      <c r="I30" s="43" t="s">
        <v>51</v>
      </c>
      <c r="J30" s="43" t="s">
        <v>63</v>
      </c>
      <c r="K30" s="43" t="s">
        <v>58</v>
      </c>
      <c r="L30" s="60"/>
      <c r="M30" s="60"/>
    </row>
    <row r="31" spans="1:12" ht="15">
      <c r="A31" s="60"/>
      <c r="B31" s="55">
        <v>13</v>
      </c>
      <c r="C31" s="48">
        <f>'Revenue changes'!I39/-1*'Cost &amp; Benefit Analysis'!B33</f>
        <v>177.60000000000002</v>
      </c>
      <c r="D31" s="25">
        <f>'Revenue changes'!C9</f>
        <v>10</v>
      </c>
      <c r="E31" s="60"/>
      <c r="H31" s="60"/>
      <c r="I31" s="174">
        <f>B31</f>
        <v>13</v>
      </c>
      <c r="J31" s="72">
        <f>'Revenue changes'!M39/-1*'Cost &amp; Benefit Analysis'!I33</f>
        <v>38.400000000000006</v>
      </c>
      <c r="K31" s="65">
        <v>3</v>
      </c>
      <c r="L31" s="60"/>
    </row>
    <row r="32" spans="1:13" ht="6" customHeight="1">
      <c r="A32" s="60"/>
      <c r="B32" s="50"/>
      <c r="C32" s="51"/>
      <c r="D32" s="52"/>
      <c r="E32" s="60"/>
      <c r="F32" s="49"/>
      <c r="M32" s="60"/>
    </row>
    <row r="33" spans="1:12" ht="15">
      <c r="A33" s="9" t="s">
        <v>64</v>
      </c>
      <c r="B33" s="42">
        <v>0.8</v>
      </c>
      <c r="C33" s="9" t="s">
        <v>65</v>
      </c>
      <c r="D33" s="10"/>
      <c r="E33" s="42">
        <v>0.4</v>
      </c>
      <c r="H33" s="9" t="s">
        <v>64</v>
      </c>
      <c r="I33" s="42">
        <v>0.8</v>
      </c>
      <c r="J33" s="9" t="s">
        <v>65</v>
      </c>
      <c r="K33" s="10"/>
      <c r="L33" s="42">
        <v>0.4</v>
      </c>
    </row>
    <row r="34" spans="1:5" ht="6" customHeight="1">
      <c r="A34" s="18"/>
      <c r="B34" s="56"/>
      <c r="C34" s="18"/>
      <c r="D34" s="18"/>
      <c r="E34" s="56"/>
    </row>
    <row r="35" spans="1:13" ht="15">
      <c r="A35" s="18"/>
      <c r="B35" s="57" t="s">
        <v>66</v>
      </c>
      <c r="E35" s="53"/>
      <c r="F35" s="27">
        <f>(B31*C31)*(1-E33)</f>
        <v>1385.28</v>
      </c>
      <c r="I35" s="57" t="s">
        <v>66</v>
      </c>
      <c r="M35" s="27">
        <f>(I31*J31)*(1-L33)</f>
        <v>299.52000000000004</v>
      </c>
    </row>
    <row r="36" spans="1:5" ht="6" customHeight="1" thickBot="1">
      <c r="A36" s="18"/>
      <c r="B36" s="54"/>
      <c r="E36" s="53"/>
    </row>
    <row r="37" spans="1:15" ht="15.75" thickBot="1">
      <c r="A37" s="60"/>
      <c r="B37" s="60"/>
      <c r="C37" s="16" t="s">
        <v>52</v>
      </c>
      <c r="F37" s="30">
        <f>F25+F28+F35</f>
        <v>17875.980000000003</v>
      </c>
      <c r="J37" s="16" t="s">
        <v>52</v>
      </c>
      <c r="M37" s="28">
        <f>M25+M28+M35</f>
        <v>3094.0200000000027</v>
      </c>
      <c r="O37" s="59"/>
    </row>
    <row r="38" ht="6" customHeight="1" thickBot="1">
      <c r="M38" s="60"/>
    </row>
    <row r="39" spans="2:13" ht="15.75" thickBot="1">
      <c r="B39" s="16" t="s">
        <v>53</v>
      </c>
      <c r="F39" s="30">
        <f>F12+F20+F37</f>
        <v>22478.980000000003</v>
      </c>
      <c r="I39" s="16" t="s">
        <v>71</v>
      </c>
      <c r="M39" s="28">
        <f>M9+M14+M21+M37</f>
        <v>11327.020000000002</v>
      </c>
    </row>
    <row r="40" ht="6" customHeight="1" thickBot="1"/>
    <row r="41" spans="8:13" ht="15.75" thickBot="1">
      <c r="H41" s="60" t="s">
        <v>55</v>
      </c>
      <c r="I41" s="30">
        <f>F39</f>
        <v>22478.980000000003</v>
      </c>
      <c r="J41" s="60" t="s">
        <v>72</v>
      </c>
      <c r="K41" s="28">
        <f>M39</f>
        <v>11327.020000000002</v>
      </c>
      <c r="L41" s="88" t="s">
        <v>132</v>
      </c>
      <c r="M41" s="28">
        <f>I41-K41</f>
        <v>11151.960000000001</v>
      </c>
    </row>
    <row r="42" ht="4.5" customHeight="1"/>
    <row r="43" spans="1:8" ht="15">
      <c r="A43" s="35" t="s">
        <v>54</v>
      </c>
      <c r="H43" s="36" t="s">
        <v>67</v>
      </c>
    </row>
    <row r="44" spans="1:8" ht="15">
      <c r="A44" t="s">
        <v>138</v>
      </c>
      <c r="H44" t="s">
        <v>77</v>
      </c>
    </row>
    <row r="45" spans="1:8" ht="15">
      <c r="A45" t="s">
        <v>135</v>
      </c>
      <c r="B45" s="18"/>
      <c r="C45" s="18"/>
      <c r="D45" s="18"/>
      <c r="E45" s="18"/>
      <c r="H45" t="s">
        <v>68</v>
      </c>
    </row>
    <row r="46" spans="1:8" ht="15">
      <c r="A46" s="34"/>
      <c r="B46" s="18"/>
      <c r="C46" s="18"/>
      <c r="D46" s="18"/>
      <c r="E46" s="18"/>
      <c r="H46" t="s">
        <v>100</v>
      </c>
    </row>
    <row r="47" spans="1:5" ht="15">
      <c r="A47" s="34"/>
      <c r="B47" s="18"/>
      <c r="C47" s="18"/>
      <c r="D47" s="18"/>
      <c r="E47" s="18"/>
    </row>
  </sheetData>
  <sheetProtection/>
  <mergeCells count="1">
    <mergeCell ref="C23:D23"/>
  </mergeCells>
  <printOptions/>
  <pageMargins left="0.13" right="0.13" top="0.13" bottom="0.13" header="0.13" footer="0.13"/>
  <pageSetup fitToHeight="1" fitToWidth="1"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48"/>
  <sheetViews>
    <sheetView tabSelected="1" zoomScale="90" zoomScaleNormal="90" zoomScalePageLayoutView="0" workbookViewId="0" topLeftCell="A1">
      <selection activeCell="C2" sqref="C2"/>
    </sheetView>
  </sheetViews>
  <sheetFormatPr defaultColWidth="11.57421875" defaultRowHeight="15"/>
  <cols>
    <col min="1" max="1" width="17.00390625" style="0" customWidth="1"/>
    <col min="2" max="2" width="12.140625" style="0" customWidth="1"/>
    <col min="3" max="3" width="11.7109375" style="0" customWidth="1"/>
    <col min="4" max="4" width="10.28125" style="0" customWidth="1"/>
    <col min="5" max="5" width="9.00390625" style="0" customWidth="1"/>
    <col min="6" max="6" width="11.57421875" style="0" customWidth="1"/>
    <col min="7" max="7" width="3.00390625" style="0" customWidth="1"/>
    <col min="8" max="8" width="18.00390625" style="0" customWidth="1"/>
    <col min="9" max="9" width="16.140625" style="0" customWidth="1"/>
    <col min="10" max="10" width="12.7109375" style="0" customWidth="1"/>
    <col min="11" max="11" width="11.8515625" style="0" customWidth="1"/>
    <col min="12" max="12" width="6.421875" style="0" customWidth="1"/>
  </cols>
  <sheetData>
    <row r="1" spans="1:11" ht="29.25">
      <c r="A1" s="11"/>
      <c r="B1" s="12"/>
      <c r="D1" s="8" t="str">
        <f>'Data Entry'!I1</f>
        <v>High price venue</v>
      </c>
      <c r="G1" s="129" t="s">
        <v>112</v>
      </c>
      <c r="H1" s="115"/>
      <c r="I1" s="116"/>
      <c r="K1" t="s">
        <v>14</v>
      </c>
    </row>
    <row r="2" spans="1:11" ht="18.75" customHeight="1" thickBot="1">
      <c r="A2" s="13"/>
      <c r="B2" s="14"/>
      <c r="D2" s="15"/>
      <c r="F2" s="40" t="s">
        <v>56</v>
      </c>
      <c r="I2" s="116"/>
      <c r="K2" s="15" t="s">
        <v>134</v>
      </c>
    </row>
    <row r="3" ht="9" customHeight="1"/>
    <row r="4" spans="2:16" ht="15">
      <c r="B4" s="16" t="s">
        <v>15</v>
      </c>
      <c r="I4" s="17" t="s">
        <v>16</v>
      </c>
      <c r="J4" s="18"/>
      <c r="K4" s="18"/>
      <c r="P4" t="s">
        <v>99</v>
      </c>
    </row>
    <row r="5" spans="1:18" ht="15">
      <c r="A5" s="19" t="s">
        <v>17</v>
      </c>
      <c r="D5" s="20" t="s">
        <v>18</v>
      </c>
      <c r="E5" s="21" t="s">
        <v>19</v>
      </c>
      <c r="F5" s="22" t="s">
        <v>20</v>
      </c>
      <c r="H5" s="16" t="s">
        <v>21</v>
      </c>
      <c r="I5" s="23" t="s">
        <v>102</v>
      </c>
      <c r="J5" s="23" t="s">
        <v>101</v>
      </c>
      <c r="K5" s="23" t="s">
        <v>22</v>
      </c>
      <c r="M5" s="24" t="s">
        <v>20</v>
      </c>
      <c r="O5">
        <f>3/4</f>
        <v>0.75</v>
      </c>
      <c r="Q5" t="s">
        <v>74</v>
      </c>
      <c r="R5" t="s">
        <v>75</v>
      </c>
    </row>
    <row r="6" spans="1:18" ht="15">
      <c r="A6" t="s">
        <v>23</v>
      </c>
      <c r="D6" s="45">
        <v>12</v>
      </c>
      <c r="E6" s="46">
        <v>12</v>
      </c>
      <c r="F6" s="27">
        <f aca="true" t="shared" si="0" ref="F6:F11">D6*E6</f>
        <v>144</v>
      </c>
      <c r="I6" s="63">
        <v>100000</v>
      </c>
      <c r="J6" s="47">
        <v>0.065</v>
      </c>
      <c r="K6" s="23" t="s">
        <v>76</v>
      </c>
      <c r="M6" s="24">
        <f>I6*J6</f>
        <v>6500</v>
      </c>
      <c r="O6">
        <v>580</v>
      </c>
      <c r="P6" t="s">
        <v>73</v>
      </c>
      <c r="Q6">
        <f>(I6/1000)*O6</f>
        <v>58000</v>
      </c>
      <c r="R6" s="62">
        <f>Q6/2000</f>
        <v>29</v>
      </c>
    </row>
    <row r="7" spans="1:18" ht="15">
      <c r="A7" t="s">
        <v>25</v>
      </c>
      <c r="D7" s="45">
        <v>12</v>
      </c>
      <c r="E7" s="46">
        <v>12</v>
      </c>
      <c r="F7" s="27">
        <f t="shared" si="0"/>
        <v>144</v>
      </c>
      <c r="I7" s="64"/>
      <c r="J7" s="47">
        <v>0.055</v>
      </c>
      <c r="K7" s="23" t="s">
        <v>24</v>
      </c>
      <c r="M7" s="24">
        <f>I7*J7</f>
        <v>0</v>
      </c>
      <c r="O7">
        <f>O6*O5</f>
        <v>435</v>
      </c>
      <c r="P7" t="s">
        <v>73</v>
      </c>
      <c r="Q7">
        <f>(I6/1000)*O7</f>
        <v>43500</v>
      </c>
      <c r="R7">
        <f>Q7/2000</f>
        <v>21.75</v>
      </c>
    </row>
    <row r="8" spans="1:13" ht="15.75" thickBot="1">
      <c r="A8" t="s">
        <v>26</v>
      </c>
      <c r="D8" s="45">
        <v>18</v>
      </c>
      <c r="E8" s="46">
        <v>12</v>
      </c>
      <c r="F8" s="27">
        <f t="shared" si="0"/>
        <v>216</v>
      </c>
      <c r="I8" t="s">
        <v>103</v>
      </c>
      <c r="M8" s="24"/>
    </row>
    <row r="9" spans="1:13" ht="15.75" thickBot="1">
      <c r="A9" t="s">
        <v>27</v>
      </c>
      <c r="D9" s="45">
        <v>16</v>
      </c>
      <c r="E9" s="46">
        <v>12</v>
      </c>
      <c r="F9" s="27">
        <f t="shared" si="0"/>
        <v>192</v>
      </c>
      <c r="I9" s="16" t="s">
        <v>70</v>
      </c>
      <c r="M9" s="28">
        <f>SUM(M6:M8)</f>
        <v>6500</v>
      </c>
    </row>
    <row r="10" spans="1:13" ht="15">
      <c r="A10" t="s">
        <v>28</v>
      </c>
      <c r="D10" s="45">
        <v>4</v>
      </c>
      <c r="E10" s="46">
        <v>12</v>
      </c>
      <c r="F10" s="27">
        <f t="shared" si="0"/>
        <v>48</v>
      </c>
      <c r="H10" s="19" t="s">
        <v>17</v>
      </c>
      <c r="J10" s="23" t="s">
        <v>18</v>
      </c>
      <c r="K10" s="23" t="s">
        <v>19</v>
      </c>
      <c r="M10" s="23" t="s">
        <v>20</v>
      </c>
    </row>
    <row r="11" spans="1:13" ht="15.75" thickBot="1">
      <c r="A11" t="s">
        <v>29</v>
      </c>
      <c r="D11" s="45">
        <v>6</v>
      </c>
      <c r="E11" s="46">
        <v>25</v>
      </c>
      <c r="F11" s="27">
        <f t="shared" si="0"/>
        <v>150</v>
      </c>
      <c r="H11" t="s">
        <v>31</v>
      </c>
      <c r="J11" s="65">
        <v>42</v>
      </c>
      <c r="K11" s="66">
        <v>12</v>
      </c>
      <c r="M11" s="27">
        <f>J11*K11</f>
        <v>504</v>
      </c>
    </row>
    <row r="12" spans="2:13" ht="15.75" thickBot="1">
      <c r="B12" s="16" t="s">
        <v>30</v>
      </c>
      <c r="E12" s="29"/>
      <c r="F12" s="30">
        <f>SUM(F6:F11)</f>
        <v>894</v>
      </c>
      <c r="H12" t="s">
        <v>34</v>
      </c>
      <c r="J12" s="65">
        <v>7</v>
      </c>
      <c r="K12" s="66">
        <v>12</v>
      </c>
      <c r="M12" s="27">
        <f>J12*K12</f>
        <v>84</v>
      </c>
    </row>
    <row r="13" spans="1:13" ht="15.75" thickBot="1">
      <c r="A13" s="31" t="s">
        <v>32</v>
      </c>
      <c r="B13" s="32"/>
      <c r="C13" s="33"/>
      <c r="D13" s="23" t="s">
        <v>33</v>
      </c>
      <c r="E13" s="23" t="s">
        <v>19</v>
      </c>
      <c r="F13" s="23" t="s">
        <v>20</v>
      </c>
      <c r="H13" t="s">
        <v>36</v>
      </c>
      <c r="J13" s="65">
        <v>3</v>
      </c>
      <c r="K13" s="66">
        <v>25</v>
      </c>
      <c r="M13" s="27">
        <f>J13*K13</f>
        <v>75</v>
      </c>
    </row>
    <row r="14" spans="1:13" ht="15.75" thickBot="1">
      <c r="A14" t="s">
        <v>35</v>
      </c>
      <c r="D14" s="45">
        <v>44</v>
      </c>
      <c r="E14" s="46">
        <v>65</v>
      </c>
      <c r="F14" s="24">
        <f aca="true" t="shared" si="1" ref="F14:F19">D14*E14</f>
        <v>2860</v>
      </c>
      <c r="I14" s="39" t="s">
        <v>69</v>
      </c>
      <c r="M14" s="28">
        <f>SUM(M11:M13)</f>
        <v>663</v>
      </c>
    </row>
    <row r="15" spans="1:13" ht="15">
      <c r="A15" t="s">
        <v>37</v>
      </c>
      <c r="D15" s="45">
        <v>15</v>
      </c>
      <c r="E15" s="46">
        <v>3</v>
      </c>
      <c r="F15" s="24">
        <f t="shared" si="1"/>
        <v>45</v>
      </c>
      <c r="H15" s="31" t="s">
        <v>40</v>
      </c>
      <c r="I15" s="33"/>
      <c r="J15" s="23" t="s">
        <v>33</v>
      </c>
      <c r="K15" s="23" t="s">
        <v>19</v>
      </c>
      <c r="M15" s="23" t="s">
        <v>20</v>
      </c>
    </row>
    <row r="16" spans="1:13" ht="15">
      <c r="A16" t="s">
        <v>38</v>
      </c>
      <c r="D16" s="45">
        <v>2</v>
      </c>
      <c r="E16" s="46">
        <v>250</v>
      </c>
      <c r="F16" s="24">
        <f t="shared" si="1"/>
        <v>500</v>
      </c>
      <c r="H16" t="s">
        <v>37</v>
      </c>
      <c r="I16" t="s">
        <v>42</v>
      </c>
      <c r="J16" s="65">
        <v>10</v>
      </c>
      <c r="K16" s="66">
        <v>3</v>
      </c>
      <c r="M16" s="27">
        <f>J16*K16</f>
        <v>30</v>
      </c>
    </row>
    <row r="17" spans="1:13" ht="15">
      <c r="A17" t="s">
        <v>39</v>
      </c>
      <c r="D17" s="45">
        <v>1</v>
      </c>
      <c r="E17" s="46">
        <v>50</v>
      </c>
      <c r="F17" s="24">
        <f t="shared" si="1"/>
        <v>50</v>
      </c>
      <c r="I17" t="s">
        <v>44</v>
      </c>
      <c r="J17" s="65">
        <v>10</v>
      </c>
      <c r="K17" s="66">
        <v>3</v>
      </c>
      <c r="M17" s="27">
        <f>J17*K17</f>
        <v>30</v>
      </c>
    </row>
    <row r="18" spans="1:13" ht="15">
      <c r="A18" t="s">
        <v>41</v>
      </c>
      <c r="D18" s="45">
        <v>2</v>
      </c>
      <c r="E18" s="46">
        <v>25</v>
      </c>
      <c r="F18" s="24">
        <f t="shared" si="1"/>
        <v>50</v>
      </c>
      <c r="H18" t="s">
        <v>41</v>
      </c>
      <c r="J18" s="65">
        <v>1</v>
      </c>
      <c r="K18" s="66">
        <v>25</v>
      </c>
      <c r="M18" s="27">
        <f>J18*K18</f>
        <v>25</v>
      </c>
    </row>
    <row r="19" spans="1:13" ht="15.75" thickBot="1">
      <c r="A19" t="s">
        <v>43</v>
      </c>
      <c r="D19" s="45">
        <v>3</v>
      </c>
      <c r="E19" s="46">
        <v>50</v>
      </c>
      <c r="F19" s="24">
        <f t="shared" si="1"/>
        <v>150</v>
      </c>
      <c r="H19" t="s">
        <v>43</v>
      </c>
      <c r="J19" s="65">
        <v>2</v>
      </c>
      <c r="K19" s="66">
        <v>50</v>
      </c>
      <c r="M19" s="27">
        <f>J19*K19</f>
        <v>100</v>
      </c>
    </row>
    <row r="20" spans="2:13" ht="15.75" thickBot="1">
      <c r="B20" s="16" t="s">
        <v>45</v>
      </c>
      <c r="F20" s="30">
        <f>SUM(F14:F19)</f>
        <v>3655</v>
      </c>
      <c r="H20" s="34" t="s">
        <v>47</v>
      </c>
      <c r="I20" s="18"/>
      <c r="J20" s="67">
        <v>29</v>
      </c>
      <c r="K20" s="68">
        <v>65</v>
      </c>
      <c r="M20" s="27">
        <f>J20*K20</f>
        <v>1885</v>
      </c>
    </row>
    <row r="21" spans="8:13" ht="15.75" thickBot="1">
      <c r="H21" s="58"/>
      <c r="I21" s="39" t="s">
        <v>61</v>
      </c>
      <c r="M21" s="28">
        <f>SUM(M16:M20)</f>
        <v>2070</v>
      </c>
    </row>
    <row r="22" ht="6" customHeight="1"/>
    <row r="23" spans="1:9" ht="15">
      <c r="A23" s="31" t="s">
        <v>46</v>
      </c>
      <c r="B23" s="32"/>
      <c r="C23" s="196" t="s">
        <v>136</v>
      </c>
      <c r="D23" s="197"/>
      <c r="E23" s="169">
        <v>1000</v>
      </c>
      <c r="F23" s="73"/>
      <c r="H23" s="31" t="s">
        <v>46</v>
      </c>
      <c r="I23" s="33"/>
    </row>
    <row r="24" spans="1:13" ht="30">
      <c r="A24" s="73" t="s">
        <v>59</v>
      </c>
      <c r="B24" s="73" t="s">
        <v>133</v>
      </c>
      <c r="C24" s="138" t="s">
        <v>49</v>
      </c>
      <c r="D24" s="138" t="s">
        <v>58</v>
      </c>
      <c r="E24" s="73"/>
      <c r="F24" s="23" t="s">
        <v>20</v>
      </c>
      <c r="H24" s="73" t="s">
        <v>59</v>
      </c>
      <c r="I24" s="73" t="s">
        <v>133</v>
      </c>
      <c r="J24" s="138" t="s">
        <v>49</v>
      </c>
      <c r="K24" s="138" t="s">
        <v>58</v>
      </c>
      <c r="L24" s="73"/>
      <c r="M24" s="23" t="s">
        <v>20</v>
      </c>
    </row>
    <row r="25" spans="1:13" ht="15">
      <c r="A25" s="86">
        <v>0.2</v>
      </c>
      <c r="B25" s="44">
        <f>A25*E23</f>
        <v>200</v>
      </c>
      <c r="C25" s="46">
        <v>48.6</v>
      </c>
      <c r="D25" s="45">
        <v>10</v>
      </c>
      <c r="E25" s="73"/>
      <c r="F25" s="27">
        <f>B25*C25</f>
        <v>9720</v>
      </c>
      <c r="H25" s="86">
        <v>0.065</v>
      </c>
      <c r="I25" s="69">
        <f>E23*H25</f>
        <v>65</v>
      </c>
      <c r="J25" s="70">
        <f>C25</f>
        <v>48.6</v>
      </c>
      <c r="K25" s="65">
        <v>5</v>
      </c>
      <c r="L25" s="73"/>
      <c r="M25" s="27">
        <f>I25*J25</f>
        <v>3159</v>
      </c>
    </row>
    <row r="26" spans="1:13" ht="6" customHeight="1">
      <c r="A26" s="73"/>
      <c r="B26" s="73"/>
      <c r="C26" s="73"/>
      <c r="D26" s="73"/>
      <c r="E26" s="73"/>
      <c r="F26" s="73"/>
      <c r="H26" s="73"/>
      <c r="I26" s="73"/>
      <c r="J26" s="73"/>
      <c r="K26" s="73"/>
      <c r="L26" s="73"/>
      <c r="M26" s="73"/>
    </row>
    <row r="27" spans="1:13" ht="30">
      <c r="A27" s="73" t="s">
        <v>60</v>
      </c>
      <c r="B27" s="73" t="s">
        <v>48</v>
      </c>
      <c r="C27" s="138" t="s">
        <v>62</v>
      </c>
      <c r="D27" s="138" t="s">
        <v>58</v>
      </c>
      <c r="E27" s="73"/>
      <c r="F27" s="73"/>
      <c r="H27" s="73" t="s">
        <v>60</v>
      </c>
      <c r="I27" s="73" t="s">
        <v>48</v>
      </c>
      <c r="J27" s="138" t="s">
        <v>62</v>
      </c>
      <c r="K27" s="138" t="s">
        <v>58</v>
      </c>
      <c r="L27" s="73"/>
      <c r="M27" s="73"/>
    </row>
    <row r="28" spans="1:13" ht="15">
      <c r="A28" s="86">
        <v>0.12</v>
      </c>
      <c r="B28" s="44">
        <f>E23-B25</f>
        <v>800</v>
      </c>
      <c r="C28" s="26">
        <f>C25*A28</f>
        <v>5.832</v>
      </c>
      <c r="D28" s="45">
        <f>'Revenue changes'!C9</f>
        <v>10</v>
      </c>
      <c r="E28" s="73"/>
      <c r="F28" s="27">
        <f>B28*C28</f>
        <v>4665.599999999999</v>
      </c>
      <c r="H28" s="170">
        <v>0.0024</v>
      </c>
      <c r="I28" s="69">
        <f>E23-I25</f>
        <v>935</v>
      </c>
      <c r="J28" s="70">
        <f>H28*J25</f>
        <v>0.11664</v>
      </c>
      <c r="K28" s="65">
        <v>5</v>
      </c>
      <c r="L28" s="73"/>
      <c r="M28" s="27">
        <f>I28*J28</f>
        <v>109.05839999999999</v>
      </c>
    </row>
    <row r="29" spans="1:6" ht="6" customHeight="1">
      <c r="A29" s="73"/>
      <c r="B29" s="73"/>
      <c r="C29" s="73"/>
      <c r="D29" s="73"/>
      <c r="E29" s="73"/>
      <c r="F29" s="73"/>
    </row>
    <row r="30" spans="1:13" ht="30">
      <c r="A30" s="73" t="s">
        <v>50</v>
      </c>
      <c r="B30" s="138" t="s">
        <v>51</v>
      </c>
      <c r="C30" s="138" t="s">
        <v>63</v>
      </c>
      <c r="D30" s="138" t="s">
        <v>58</v>
      </c>
      <c r="E30" s="73"/>
      <c r="F30" s="73"/>
      <c r="H30" s="73" t="s">
        <v>50</v>
      </c>
      <c r="I30" s="138" t="s">
        <v>51</v>
      </c>
      <c r="J30" s="138" t="s">
        <v>63</v>
      </c>
      <c r="K30" s="138" t="s">
        <v>58</v>
      </c>
      <c r="L30" s="73"/>
      <c r="M30" s="73"/>
    </row>
    <row r="31" spans="1:12" ht="15">
      <c r="A31" s="73"/>
      <c r="B31" s="55">
        <v>13</v>
      </c>
      <c r="C31" s="48">
        <f>B25*B33</f>
        <v>160</v>
      </c>
      <c r="D31" s="45">
        <f>'Revenue changes'!C9</f>
        <v>10</v>
      </c>
      <c r="E31" s="73"/>
      <c r="H31" s="73"/>
      <c r="I31" s="71">
        <v>13</v>
      </c>
      <c r="J31" s="72">
        <f>I25*I33</f>
        <v>52</v>
      </c>
      <c r="K31" s="65">
        <v>5</v>
      </c>
      <c r="L31" s="73"/>
    </row>
    <row r="32" spans="1:13" ht="6" customHeight="1">
      <c r="A32" s="73"/>
      <c r="B32" s="50"/>
      <c r="C32" s="51"/>
      <c r="D32" s="52"/>
      <c r="E32" s="73"/>
      <c r="F32" s="49"/>
      <c r="M32" s="73"/>
    </row>
    <row r="33" spans="1:12" ht="15">
      <c r="A33" s="9" t="s">
        <v>64</v>
      </c>
      <c r="B33" s="42">
        <v>0.8</v>
      </c>
      <c r="C33" s="9" t="s">
        <v>65</v>
      </c>
      <c r="D33" s="10"/>
      <c r="E33" s="42">
        <v>0.4</v>
      </c>
      <c r="H33" s="9" t="s">
        <v>64</v>
      </c>
      <c r="I33" s="42">
        <v>0.8</v>
      </c>
      <c r="J33" s="9" t="s">
        <v>65</v>
      </c>
      <c r="K33" s="10"/>
      <c r="L33" s="42">
        <v>0.4</v>
      </c>
    </row>
    <row r="34" spans="1:5" ht="6" customHeight="1">
      <c r="A34" s="18"/>
      <c r="B34" s="56"/>
      <c r="C34" s="18"/>
      <c r="D34" s="18"/>
      <c r="E34" s="56"/>
    </row>
    <row r="35" spans="1:13" ht="15">
      <c r="A35" s="18"/>
      <c r="B35" s="57" t="s">
        <v>66</v>
      </c>
      <c r="E35" s="53"/>
      <c r="F35" s="27">
        <f>(B31*C31)*(1-E33)</f>
        <v>1248</v>
      </c>
      <c r="I35" s="57" t="s">
        <v>66</v>
      </c>
      <c r="M35" s="27">
        <f>(I31*J31)*(1-L33)</f>
        <v>405.59999999999997</v>
      </c>
    </row>
    <row r="36" spans="1:5" ht="6" customHeight="1" thickBot="1">
      <c r="A36" s="18"/>
      <c r="B36" s="54"/>
      <c r="E36" s="53"/>
    </row>
    <row r="37" spans="1:15" ht="15.75" thickBot="1">
      <c r="A37" s="73"/>
      <c r="B37" s="73"/>
      <c r="C37" s="16" t="s">
        <v>52</v>
      </c>
      <c r="F37" s="30">
        <f>F25+F28+F35</f>
        <v>15633.599999999999</v>
      </c>
      <c r="J37" s="16" t="s">
        <v>52</v>
      </c>
      <c r="M37" s="28">
        <f>M25+M28+M35</f>
        <v>3673.6584</v>
      </c>
      <c r="O37" s="59"/>
    </row>
    <row r="38" ht="6" customHeight="1" thickBot="1">
      <c r="M38" s="73"/>
    </row>
    <row r="39" spans="2:13" ht="15.75" thickBot="1">
      <c r="B39" s="16" t="s">
        <v>53</v>
      </c>
      <c r="F39" s="30">
        <f>F12+F20+F37</f>
        <v>20182.6</v>
      </c>
      <c r="I39" s="16" t="s">
        <v>71</v>
      </c>
      <c r="M39" s="28">
        <f>M9+M14+M21+M37</f>
        <v>12906.6584</v>
      </c>
    </row>
    <row r="40" ht="6" customHeight="1" thickBot="1"/>
    <row r="41" spans="8:13" ht="15.75" thickBot="1">
      <c r="H41" s="73" t="s">
        <v>55</v>
      </c>
      <c r="I41" s="30">
        <f>F39</f>
        <v>20182.6</v>
      </c>
      <c r="J41" s="73" t="s">
        <v>72</v>
      </c>
      <c r="K41" s="28">
        <f>M39</f>
        <v>12906.6584</v>
      </c>
      <c r="L41" s="118" t="s">
        <v>132</v>
      </c>
      <c r="M41" s="28">
        <f>I41-K41</f>
        <v>7275.941599999998</v>
      </c>
    </row>
    <row r="42" ht="4.5" customHeight="1"/>
    <row r="43" spans="1:8" ht="15">
      <c r="A43" s="35" t="s">
        <v>54</v>
      </c>
      <c r="H43" s="36" t="s">
        <v>67</v>
      </c>
    </row>
    <row r="44" spans="1:8" ht="15">
      <c r="A44" t="s">
        <v>138</v>
      </c>
      <c r="H44" t="s">
        <v>77</v>
      </c>
    </row>
    <row r="45" spans="1:8" ht="15">
      <c r="A45" t="s">
        <v>135</v>
      </c>
      <c r="B45" s="18"/>
      <c r="C45" s="18"/>
      <c r="D45" s="18"/>
      <c r="E45" s="18"/>
      <c r="H45" t="s">
        <v>68</v>
      </c>
    </row>
    <row r="46" spans="1:8" ht="15">
      <c r="A46" s="34"/>
      <c r="B46" s="18"/>
      <c r="C46" s="18"/>
      <c r="D46" s="18"/>
      <c r="E46" s="18"/>
      <c r="H46" t="s">
        <v>100</v>
      </c>
    </row>
    <row r="47" spans="1:5" ht="15">
      <c r="A47" s="34"/>
      <c r="B47" s="18"/>
      <c r="C47" s="18"/>
      <c r="D47" s="18"/>
      <c r="E47" s="18"/>
    </row>
    <row r="48" ht="18.75">
      <c r="A48" s="179" t="s">
        <v>143</v>
      </c>
    </row>
  </sheetData>
  <sheetProtection/>
  <mergeCells count="1">
    <mergeCell ref="C23:D23"/>
  </mergeCells>
  <printOptions/>
  <pageMargins left="0.13" right="0.13" top="0.13" bottom="0.13" header="0.13" footer="0.13"/>
  <pageSetup fitToHeight="1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Broadbelt</dc:creator>
  <cp:keywords/>
  <dc:description/>
  <cp:lastModifiedBy>Will Reardon</cp:lastModifiedBy>
  <cp:lastPrinted>2015-12-01T16:09:59Z</cp:lastPrinted>
  <dcterms:created xsi:type="dcterms:W3CDTF">2015-07-06T21:55:11Z</dcterms:created>
  <dcterms:modified xsi:type="dcterms:W3CDTF">2017-09-08T17:58:24Z</dcterms:modified>
  <cp:category/>
  <cp:version/>
  <cp:contentType/>
  <cp:contentStatus/>
</cp:coreProperties>
</file>